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255" tabRatio="596"/>
  </bookViews>
  <sheets>
    <sheet name="ТЛ" sheetId="8" r:id="rId1"/>
    <sheet name="1 курс 183 Г, 184 Г" sheetId="6" r:id="rId2"/>
    <sheet name="2 курс 283 Г, 284 Г" sheetId="1" r:id="rId3"/>
    <sheet name="3 курс 383 Г, 384 Г" sheetId="3" r:id="rId4"/>
    <sheet name="4 курс 483 Г, 484Г" sheetId="7" r:id="rId5"/>
  </sheets>
  <definedNames>
    <definedName name="_xlnm.Print_Area" localSheetId="2">'2 курс 283 Г, 284 Г'!$A$1:$BG$58</definedName>
    <definedName name="_xlnm.Print_Area" localSheetId="3">'3 курс 383 Г, 384 Г'!$A$6:$BF$74</definedName>
    <definedName name="_xlnm.Print_Area" localSheetId="4">'4 курс 483 Г, 484Г'!$A$1:$BF$74</definedName>
  </definedNames>
  <calcPr calcId="162913" refMode="R1C1"/>
</workbook>
</file>

<file path=xl/calcChain.xml><?xml version="1.0" encoding="utf-8"?>
<calcChain xmlns="http://schemas.openxmlformats.org/spreadsheetml/2006/main">
  <c r="BE43" i="3" l="1"/>
  <c r="BE41" i="3"/>
  <c r="BE14" i="3"/>
  <c r="BE6" i="6"/>
  <c r="BE62" i="7"/>
  <c r="BF59" i="7"/>
  <c r="BE54" i="7"/>
  <c r="BF54" i="7" s="1"/>
  <c r="BE53" i="7"/>
  <c r="BE33" i="7"/>
  <c r="BE34" i="7"/>
  <c r="BE32" i="7"/>
  <c r="BE15" i="7"/>
  <c r="BE7" i="7"/>
  <c r="W61" i="7"/>
  <c r="W60" i="7"/>
  <c r="W57" i="7"/>
  <c r="W56" i="7"/>
  <c r="W53" i="7"/>
  <c r="W39" i="7"/>
  <c r="BF39" i="7" s="1"/>
  <c r="W38" i="7"/>
  <c r="BF38" i="7" s="1"/>
  <c r="W34" i="7"/>
  <c r="W33" i="7"/>
  <c r="BF33" i="7" s="1"/>
  <c r="W12" i="7"/>
  <c r="W32" i="7"/>
  <c r="W15" i="7"/>
  <c r="W7" i="7"/>
  <c r="BF60" i="3"/>
  <c r="BE53" i="3"/>
  <c r="BF53" i="3" s="1"/>
  <c r="BE50" i="3"/>
  <c r="BF50" i="3" s="1"/>
  <c r="BE49" i="3"/>
  <c r="BE52" i="3"/>
  <c r="BE51" i="3"/>
  <c r="BE44" i="3"/>
  <c r="BE42" i="3"/>
  <c r="BE36" i="3"/>
  <c r="BE35" i="3"/>
  <c r="BE34" i="3"/>
  <c r="BE15" i="3"/>
  <c r="BE9" i="3"/>
  <c r="BE40" i="3"/>
  <c r="BF36" i="3"/>
  <c r="BE21" i="3"/>
  <c r="BF21" i="3" s="1"/>
  <c r="BE19" i="3"/>
  <c r="BE7" i="3"/>
  <c r="W58" i="3"/>
  <c r="BF58" i="3" s="1"/>
  <c r="W57" i="3"/>
  <c r="W46" i="3"/>
  <c r="W44" i="3"/>
  <c r="W42" i="3"/>
  <c r="W41" i="3"/>
  <c r="W40" i="3"/>
  <c r="W19" i="3"/>
  <c r="W7" i="3"/>
  <c r="W56" i="3"/>
  <c r="W52" i="3"/>
  <c r="BE52" i="1"/>
  <c r="BF52" i="1" s="1"/>
  <c r="BE50" i="1"/>
  <c r="BF50" i="1" s="1"/>
  <c r="BE47" i="1"/>
  <c r="BF47" i="1" s="1"/>
  <c r="BE45" i="1"/>
  <c r="BF45" i="1" s="1"/>
  <c r="BE44" i="1"/>
  <c r="BE43" i="1"/>
  <c r="BF43" i="1" s="1"/>
  <c r="BE42" i="1"/>
  <c r="BE23" i="1"/>
  <c r="BE15" i="1"/>
  <c r="BE39" i="1"/>
  <c r="BE37" i="1"/>
  <c r="BE27" i="1"/>
  <c r="BE25" i="1"/>
  <c r="BE41" i="1"/>
  <c r="BE31" i="1"/>
  <c r="BE13" i="1"/>
  <c r="BE11" i="1"/>
  <c r="BE7" i="1"/>
  <c r="W35" i="1"/>
  <c r="W33" i="1"/>
  <c r="W17" i="1"/>
  <c r="W29" i="1"/>
  <c r="W23" i="1"/>
  <c r="W15" i="1"/>
  <c r="W9" i="1"/>
  <c r="BF9" i="1" s="1"/>
  <c r="W7" i="1"/>
  <c r="BF7" i="1" s="1"/>
  <c r="W6" i="6"/>
  <c r="BF34" i="7" l="1"/>
  <c r="BF15" i="1"/>
  <c r="BF7" i="7"/>
  <c r="BF32" i="7"/>
  <c r="BF53" i="7"/>
  <c r="BF15" i="7"/>
  <c r="BF41" i="3"/>
  <c r="BF7" i="3"/>
  <c r="BF40" i="3"/>
  <c r="BF19" i="3"/>
  <c r="BF42" i="3"/>
  <c r="BF23" i="1"/>
  <c r="W7" i="6"/>
  <c r="BE12" i="3" l="1"/>
  <c r="BE8" i="3"/>
  <c r="BF14" i="3"/>
  <c r="BE20" i="3"/>
  <c r="BF20" i="3" s="1"/>
  <c r="Y37" i="3"/>
  <c r="Z37" i="3"/>
  <c r="AA37" i="3"/>
  <c r="AB37" i="3"/>
  <c r="AC37" i="3"/>
  <c r="AD37" i="3"/>
  <c r="X16" i="3"/>
  <c r="BE16" i="3" s="1"/>
  <c r="BE46" i="1"/>
  <c r="AO42" i="1"/>
  <c r="AP42" i="1"/>
  <c r="AQ42" i="1"/>
  <c r="AR42" i="1"/>
  <c r="AS42" i="1"/>
  <c r="AT42" i="1"/>
  <c r="AU42" i="1"/>
  <c r="AV42" i="1"/>
  <c r="AW42" i="1"/>
  <c r="BE35" i="7"/>
  <c r="BE36" i="7"/>
  <c r="BE37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5" i="7"/>
  <c r="BE56" i="7"/>
  <c r="BE58" i="7"/>
  <c r="BE60" i="7"/>
  <c r="BE63" i="7"/>
  <c r="BE64" i="7"/>
  <c r="BE65" i="7"/>
  <c r="BE66" i="7"/>
  <c r="BE67" i="7"/>
  <c r="BE68" i="7"/>
  <c r="BE69" i="7"/>
  <c r="BE70" i="7"/>
  <c r="BE71" i="7"/>
  <c r="AK29" i="7"/>
  <c r="AF29" i="7"/>
  <c r="AG29" i="7"/>
  <c r="AH29" i="7"/>
  <c r="AI29" i="7"/>
  <c r="AL29" i="7"/>
  <c r="AM29" i="7"/>
  <c r="AN29" i="7"/>
  <c r="AO29" i="7"/>
  <c r="AP29" i="7"/>
  <c r="AQ29" i="7"/>
  <c r="AR29" i="7"/>
  <c r="AS29" i="7"/>
  <c r="AT29" i="7"/>
  <c r="AU29" i="7"/>
  <c r="AE29" i="7"/>
  <c r="W45" i="3"/>
  <c r="W47" i="3"/>
  <c r="W48" i="3"/>
  <c r="W49" i="3"/>
  <c r="W51" i="3"/>
  <c r="W55" i="3"/>
  <c r="W59" i="3"/>
  <c r="W43" i="3"/>
  <c r="P37" i="3"/>
  <c r="R37" i="3"/>
  <c r="S37" i="3"/>
  <c r="T37" i="3"/>
  <c r="U37" i="3"/>
  <c r="BE55" i="3"/>
  <c r="BE57" i="3"/>
  <c r="BE59" i="3"/>
  <c r="BE61" i="3"/>
  <c r="BE62" i="3"/>
  <c r="AV37" i="3"/>
  <c r="AW37" i="3"/>
  <c r="AX37" i="3"/>
  <c r="AY37" i="3"/>
  <c r="AZ37" i="3"/>
  <c r="BA37" i="3"/>
  <c r="BB37" i="3"/>
  <c r="BC37" i="3"/>
  <c r="BD37" i="3"/>
  <c r="AP37" i="3"/>
  <c r="AR37" i="3"/>
  <c r="AS37" i="3"/>
  <c r="AT37" i="3"/>
  <c r="BE49" i="1"/>
  <c r="BE51" i="1"/>
  <c r="BE53" i="1"/>
  <c r="BE48" i="1"/>
  <c r="AX55" i="1"/>
  <c r="AY55" i="1"/>
  <c r="AZ55" i="1"/>
  <c r="BA55" i="1"/>
  <c r="BB55" i="1"/>
  <c r="BC55" i="1"/>
  <c r="BD55" i="1"/>
  <c r="W9" i="6"/>
  <c r="W11" i="6"/>
  <c r="W12" i="6"/>
  <c r="W13" i="6"/>
  <c r="W14" i="6"/>
  <c r="W15" i="6"/>
  <c r="W16" i="6"/>
  <c r="W17" i="6"/>
  <c r="W18" i="6"/>
  <c r="W19" i="6"/>
  <c r="W8" i="6"/>
  <c r="BE9" i="6"/>
  <c r="BE11" i="6"/>
  <c r="BE12" i="6"/>
  <c r="BE13" i="6"/>
  <c r="BE14" i="6"/>
  <c r="BE15" i="6"/>
  <c r="BE16" i="6"/>
  <c r="BE17" i="6"/>
  <c r="BE18" i="6"/>
  <c r="BE19" i="6"/>
  <c r="BE8" i="6"/>
  <c r="O6" i="3"/>
  <c r="P6" i="3"/>
  <c r="Q6" i="3"/>
  <c r="R6" i="3"/>
  <c r="S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AP16" i="3"/>
  <c r="AQ16" i="3"/>
  <c r="AR16" i="3"/>
  <c r="AS16" i="3"/>
  <c r="AT16" i="3"/>
  <c r="AV16" i="3"/>
  <c r="AV69" i="3" s="1"/>
  <c r="AW16" i="3"/>
  <c r="AW69" i="3" s="1"/>
  <c r="AX16" i="3"/>
  <c r="AX69" i="3" s="1"/>
  <c r="AY16" i="3"/>
  <c r="AY69" i="3" s="1"/>
  <c r="AZ16" i="3"/>
  <c r="AZ69" i="3" s="1"/>
  <c r="BA16" i="3"/>
  <c r="BA69" i="3" s="1"/>
  <c r="BB16" i="3"/>
  <c r="BB69" i="3" s="1"/>
  <c r="BC16" i="3"/>
  <c r="BC69" i="3" s="1"/>
  <c r="BD16" i="3"/>
  <c r="BD69" i="3" s="1"/>
  <c r="E16" i="3"/>
  <c r="F6" i="3"/>
  <c r="G6" i="3"/>
  <c r="H6" i="3"/>
  <c r="I6" i="3"/>
  <c r="J6" i="3"/>
  <c r="K6" i="3"/>
  <c r="L6" i="3"/>
  <c r="M6" i="3"/>
  <c r="N6" i="3"/>
  <c r="E6" i="3"/>
  <c r="Y6" i="3"/>
  <c r="Z6" i="3"/>
  <c r="AA6" i="3"/>
  <c r="AG6" i="3"/>
  <c r="AL6" i="3"/>
  <c r="AM6" i="3"/>
  <c r="AN6" i="3"/>
  <c r="AP6" i="3"/>
  <c r="X6" i="3"/>
  <c r="W12" i="3"/>
  <c r="BE37" i="3" l="1"/>
  <c r="BE6" i="3"/>
  <c r="W37" i="3"/>
  <c r="BF37" i="3" s="1"/>
  <c r="BF55" i="3"/>
  <c r="BF8" i="6"/>
  <c r="BF12" i="3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E22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E14" i="1"/>
  <c r="F55" i="1"/>
  <c r="W8" i="1"/>
  <c r="X30" i="7"/>
  <c r="Y30" i="7"/>
  <c r="Z30" i="7"/>
  <c r="AA30" i="7"/>
  <c r="AB30" i="7"/>
  <c r="AC30" i="7"/>
  <c r="AD30" i="7"/>
  <c r="AE30" i="7"/>
  <c r="X31" i="7"/>
  <c r="Y31" i="7"/>
  <c r="Z31" i="7"/>
  <c r="AA31" i="7"/>
  <c r="AB31" i="7"/>
  <c r="AC31" i="7"/>
  <c r="AD31" i="7"/>
  <c r="AE31" i="7"/>
  <c r="G29" i="7"/>
  <c r="K29" i="7"/>
  <c r="M29" i="7"/>
  <c r="R29" i="7"/>
  <c r="T29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E29" i="7"/>
  <c r="E6" i="7"/>
  <c r="BE10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8" i="3"/>
  <c r="BE39" i="3"/>
  <c r="BE45" i="3"/>
  <c r="BE47" i="3"/>
  <c r="BE48" i="3"/>
  <c r="BE63" i="3"/>
  <c r="BE64" i="3"/>
  <c r="BE65" i="3"/>
  <c r="BE66" i="3"/>
  <c r="BE67" i="3"/>
  <c r="BE68" i="3"/>
  <c r="U17" i="3"/>
  <c r="V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U18" i="3"/>
  <c r="V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E14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W8" i="7"/>
  <c r="W10" i="7"/>
  <c r="W16" i="7"/>
  <c r="W17" i="7"/>
  <c r="W18" i="7"/>
  <c r="W19" i="7"/>
  <c r="W20" i="7"/>
  <c r="W21" i="7"/>
  <c r="W22" i="7"/>
  <c r="W23" i="7"/>
  <c r="W24" i="7"/>
  <c r="W25" i="7"/>
  <c r="W26" i="7"/>
  <c r="W27" i="7"/>
  <c r="W30" i="7"/>
  <c r="W31" i="7"/>
  <c r="W35" i="7"/>
  <c r="BF35" i="7" s="1"/>
  <c r="W36" i="7"/>
  <c r="BF36" i="7" s="1"/>
  <c r="W37" i="7"/>
  <c r="BF37" i="7" s="1"/>
  <c r="W40" i="7"/>
  <c r="BF40" i="7" s="1"/>
  <c r="W41" i="7"/>
  <c r="BF41" i="7" s="1"/>
  <c r="W42" i="7"/>
  <c r="BF42" i="7" s="1"/>
  <c r="W43" i="7"/>
  <c r="BF43" i="7" s="1"/>
  <c r="W44" i="7"/>
  <c r="BF44" i="7" s="1"/>
  <c r="W45" i="7"/>
  <c r="BF45" i="7" s="1"/>
  <c r="W46" i="7"/>
  <c r="BF46" i="7" s="1"/>
  <c r="W47" i="7"/>
  <c r="BF47" i="7" s="1"/>
  <c r="W48" i="7"/>
  <c r="BF48" i="7" s="1"/>
  <c r="W49" i="7"/>
  <c r="BF49" i="7" s="1"/>
  <c r="W50" i="7"/>
  <c r="BF50" i="7" s="1"/>
  <c r="W51" i="7"/>
  <c r="BF51" i="7" s="1"/>
  <c r="W52" i="7"/>
  <c r="BF52" i="7" s="1"/>
  <c r="W55" i="7"/>
  <c r="BF55" i="7" s="1"/>
  <c r="BF56" i="7"/>
  <c r="W58" i="7"/>
  <c r="BF58" i="7" s="1"/>
  <c r="BF60" i="7"/>
  <c r="W62" i="7"/>
  <c r="BF62" i="7" s="1"/>
  <c r="W63" i="7"/>
  <c r="BF63" i="7" s="1"/>
  <c r="W64" i="7"/>
  <c r="BF64" i="7" s="1"/>
  <c r="W65" i="7"/>
  <c r="BF65" i="7" s="1"/>
  <c r="W66" i="7"/>
  <c r="BF66" i="7" s="1"/>
  <c r="W67" i="7"/>
  <c r="BF67" i="7" s="1"/>
  <c r="W68" i="7"/>
  <c r="BF68" i="7" s="1"/>
  <c r="W69" i="7"/>
  <c r="BF69" i="7" s="1"/>
  <c r="W70" i="7"/>
  <c r="BF70" i="7" s="1"/>
  <c r="W71" i="7"/>
  <c r="BF71" i="7" s="1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8" i="3"/>
  <c r="F18" i="3"/>
  <c r="H18" i="3"/>
  <c r="J18" i="3"/>
  <c r="N18" i="3"/>
  <c r="W8" i="3"/>
  <c r="W10" i="3"/>
  <c r="W22" i="3"/>
  <c r="W23" i="3"/>
  <c r="W24" i="3"/>
  <c r="W25" i="3"/>
  <c r="W26" i="3"/>
  <c r="W27" i="3"/>
  <c r="W28" i="3"/>
  <c r="W29" i="3"/>
  <c r="W30" i="3"/>
  <c r="W31" i="3"/>
  <c r="W32" i="3"/>
  <c r="W33" i="3"/>
  <c r="W35" i="3"/>
  <c r="BF35" i="3" s="1"/>
  <c r="W38" i="3"/>
  <c r="W39" i="3"/>
  <c r="P17" i="3"/>
  <c r="J17" i="3"/>
  <c r="N17" i="3"/>
  <c r="O17" i="3"/>
  <c r="L18" i="3"/>
  <c r="Q18" i="3"/>
  <c r="R18" i="3"/>
  <c r="S18" i="3"/>
  <c r="T18" i="3"/>
  <c r="BE8" i="1"/>
  <c r="BE10" i="1"/>
  <c r="BE12" i="1"/>
  <c r="BE16" i="1"/>
  <c r="BE18" i="1"/>
  <c r="BE20" i="1"/>
  <c r="BE24" i="1"/>
  <c r="BE26" i="1"/>
  <c r="BE28" i="1"/>
  <c r="BE30" i="1"/>
  <c r="BE32" i="1"/>
  <c r="BE34" i="1"/>
  <c r="BE36" i="1"/>
  <c r="BE38" i="1"/>
  <c r="W10" i="1"/>
  <c r="W12" i="1"/>
  <c r="W16" i="1"/>
  <c r="W18" i="1"/>
  <c r="W20" i="1"/>
  <c r="W24" i="1"/>
  <c r="W26" i="1"/>
  <c r="W28" i="1"/>
  <c r="W30" i="1"/>
  <c r="W32" i="1"/>
  <c r="W34" i="1"/>
  <c r="W36" i="1"/>
  <c r="W38" i="1"/>
  <c r="W42" i="1"/>
  <c r="W44" i="1"/>
  <c r="W46" i="1"/>
  <c r="W48" i="1"/>
  <c r="W49" i="1"/>
  <c r="W51" i="1"/>
  <c r="W53" i="1"/>
  <c r="BE69" i="3" l="1"/>
  <c r="W29" i="7"/>
  <c r="K17" i="3"/>
  <c r="L17" i="3"/>
  <c r="I17" i="3"/>
  <c r="H17" i="3"/>
  <c r="M17" i="3"/>
  <c r="F17" i="3"/>
  <c r="E17" i="3"/>
  <c r="BE31" i="7"/>
  <c r="BF31" i="7" s="1"/>
  <c r="BE30" i="7"/>
  <c r="BF30" i="7" s="1"/>
  <c r="W16" i="3"/>
  <c r="W14" i="1"/>
  <c r="AD18" i="3"/>
  <c r="AF18" i="3"/>
  <c r="AL18" i="3"/>
  <c r="AJ18" i="3"/>
  <c r="AH18" i="3"/>
  <c r="AA18" i="3"/>
  <c r="Y18" i="3"/>
  <c r="AE18" i="3"/>
  <c r="AB18" i="3"/>
  <c r="Z18" i="3"/>
  <c r="W13" i="7"/>
  <c r="AG18" i="3"/>
  <c r="AK18" i="3"/>
  <c r="AI18" i="3"/>
  <c r="O18" i="3"/>
  <c r="M18" i="3"/>
  <c r="K18" i="3"/>
  <c r="I18" i="3"/>
  <c r="G18" i="3"/>
  <c r="P18" i="3"/>
  <c r="AC18" i="3"/>
  <c r="W14" i="7"/>
  <c r="E18" i="3"/>
  <c r="BF17" i="6"/>
  <c r="X17" i="3" l="1"/>
  <c r="X18" i="3"/>
  <c r="BE18" i="3" s="1"/>
  <c r="W18" i="3"/>
  <c r="G55" i="1" l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V55" i="1"/>
  <c r="E55" i="1"/>
  <c r="Y6" i="7"/>
  <c r="Z6" i="7"/>
  <c r="AA6" i="7"/>
  <c r="AB6" i="7"/>
  <c r="AC6" i="7"/>
  <c r="AD6" i="7"/>
  <c r="AE6" i="7"/>
  <c r="AF6" i="7"/>
  <c r="AG6" i="7"/>
  <c r="AH6" i="7"/>
  <c r="AI6" i="7"/>
  <c r="AJ6" i="7"/>
  <c r="AK6" i="7"/>
  <c r="AL6" i="7"/>
  <c r="AM6" i="7"/>
  <c r="AN6" i="7"/>
  <c r="AO6" i="7"/>
  <c r="AP6" i="7"/>
  <c r="AQ6" i="7"/>
  <c r="AR6" i="7"/>
  <c r="AS6" i="7"/>
  <c r="AT6" i="7"/>
  <c r="AU6" i="7"/>
  <c r="X6" i="7"/>
  <c r="AB29" i="7"/>
  <c r="AC29" i="7"/>
  <c r="AD29" i="7"/>
  <c r="BF47" i="3"/>
  <c r="BF48" i="3"/>
  <c r="BF61" i="3"/>
  <c r="Q17" i="3"/>
  <c r="R17" i="3"/>
  <c r="S17" i="3"/>
  <c r="T17" i="3"/>
  <c r="BF48" i="1"/>
  <c r="BF49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V14" i="1"/>
  <c r="AW14" i="1"/>
  <c r="X14" i="1"/>
  <c r="BE54" i="1"/>
  <c r="W54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E6" i="1"/>
  <c r="AP17" i="3"/>
  <c r="AN17" i="3"/>
  <c r="BF51" i="3"/>
  <c r="BF45" i="3"/>
  <c r="BF43" i="3"/>
  <c r="W63" i="3"/>
  <c r="W64" i="3"/>
  <c r="W65" i="3"/>
  <c r="W66" i="3"/>
  <c r="W67" i="3"/>
  <c r="W68" i="3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V6" i="1"/>
  <c r="AW6" i="1"/>
  <c r="X6" i="1"/>
  <c r="W20" i="6"/>
  <c r="BF10" i="3"/>
  <c r="BF23" i="3"/>
  <c r="BF25" i="3"/>
  <c r="BF27" i="3"/>
  <c r="BF29" i="3"/>
  <c r="BF31" i="3"/>
  <c r="BF33" i="3"/>
  <c r="BF38" i="3"/>
  <c r="BF39" i="3"/>
  <c r="BF62" i="3"/>
  <c r="BF63" i="3"/>
  <c r="BF64" i="3"/>
  <c r="BF65" i="3"/>
  <c r="BF66" i="3"/>
  <c r="BF67" i="3"/>
  <c r="BF68" i="3"/>
  <c r="BE29" i="7" l="1"/>
  <c r="BE6" i="1"/>
  <c r="AO17" i="3"/>
  <c r="BE14" i="1"/>
  <c r="AM17" i="3"/>
  <c r="BE17" i="3" s="1"/>
  <c r="W22" i="1"/>
  <c r="BE22" i="1"/>
  <c r="W6" i="3"/>
  <c r="W69" i="3" s="1"/>
  <c r="BF14" i="6"/>
  <c r="BF49" i="3"/>
  <c r="BF8" i="3"/>
  <c r="BF22" i="3"/>
  <c r="BF16" i="3" s="1"/>
  <c r="BF32" i="3"/>
  <c r="BF30" i="3"/>
  <c r="BF28" i="3"/>
  <c r="BF26" i="3"/>
  <c r="BF24" i="3"/>
  <c r="BF51" i="1"/>
  <c r="BF30" i="1"/>
  <c r="BF26" i="1"/>
  <c r="BF18" i="1"/>
  <c r="BF36" i="1"/>
  <c r="BF28" i="1"/>
  <c r="BF20" i="1"/>
  <c r="BF16" i="1"/>
  <c r="BF10" i="1"/>
  <c r="BF38" i="1"/>
  <c r="BF24" i="1"/>
  <c r="BF12" i="1"/>
  <c r="BF8" i="1"/>
  <c r="BF44" i="1"/>
  <c r="BF54" i="1"/>
  <c r="BF53" i="1"/>
  <c r="BF46" i="1"/>
  <c r="BF34" i="1"/>
  <c r="BF32" i="1"/>
  <c r="BF16" i="6"/>
  <c r="BF12" i="6"/>
  <c r="W6" i="1"/>
  <c r="BF9" i="6"/>
  <c r="BF11" i="6"/>
  <c r="BF13" i="6"/>
  <c r="BF15" i="6"/>
  <c r="BF18" i="6"/>
  <c r="BF19" i="6"/>
  <c r="W6" i="7"/>
  <c r="BE55" i="1" l="1"/>
  <c r="BF69" i="3"/>
  <c r="W55" i="1"/>
  <c r="BF22" i="1"/>
  <c r="W72" i="7"/>
  <c r="BF6" i="6"/>
  <c r="BE20" i="6"/>
  <c r="BF42" i="1"/>
  <c r="BF18" i="3"/>
  <c r="BF6" i="3"/>
  <c r="BF14" i="1"/>
  <c r="BF6" i="1"/>
  <c r="BF55" i="1" l="1"/>
  <c r="BF20" i="6"/>
  <c r="BD72" i="7" l="1"/>
  <c r="BE10" i="7" l="1"/>
  <c r="BF10" i="7" s="1"/>
  <c r="BE22" i="7"/>
  <c r="BF22" i="7" s="1"/>
  <c r="BE20" i="7"/>
  <c r="BF20" i="7" s="1"/>
  <c r="BE23" i="7"/>
  <c r="BF23" i="7" s="1"/>
  <c r="BE19" i="7"/>
  <c r="BF19" i="7" s="1"/>
  <c r="BE16" i="7"/>
  <c r="BF16" i="7" s="1"/>
  <c r="BE27" i="7"/>
  <c r="BF27" i="7" s="1"/>
  <c r="BE8" i="7"/>
  <c r="BF8" i="7" s="1"/>
  <c r="BE13" i="7"/>
  <c r="BF13" i="7" s="1"/>
  <c r="BE26" i="7"/>
  <c r="BF26" i="7" s="1"/>
  <c r="BE18" i="7"/>
  <c r="BF18" i="7" s="1"/>
  <c r="BF12" i="7"/>
  <c r="BE14" i="7"/>
  <c r="BF14" i="7" s="1"/>
  <c r="BE17" i="7"/>
  <c r="BF17" i="7" s="1"/>
  <c r="BE24" i="7"/>
  <c r="BF24" i="7" s="1"/>
  <c r="BE21" i="7"/>
  <c r="BF21" i="7" s="1"/>
  <c r="BE6" i="7"/>
  <c r="BE25" i="7"/>
  <c r="BF25" i="7" s="1"/>
  <c r="AV72" i="7"/>
  <c r="AX72" i="7"/>
  <c r="AW72" i="7"/>
  <c r="AY72" i="7"/>
  <c r="BA72" i="7"/>
  <c r="BC72" i="7"/>
  <c r="AZ72" i="7"/>
  <c r="BB72" i="7"/>
  <c r="BF72" i="7" l="1"/>
  <c r="BF6" i="7"/>
  <c r="BF57" i="3"/>
  <c r="BF59" i="3" l="1"/>
  <c r="W17" i="3" l="1"/>
  <c r="G17" i="3"/>
  <c r="BF17" i="3"/>
  <c r="BF29" i="7"/>
</calcChain>
</file>

<file path=xl/sharedStrings.xml><?xml version="1.0" encoding="utf-8"?>
<sst xmlns="http://schemas.openxmlformats.org/spreadsheetml/2006/main" count="475" uniqueCount="158">
  <si>
    <t>курсы</t>
  </si>
  <si>
    <t>Индекс</t>
  </si>
  <si>
    <t>Наименование циклов, разделов, дисциплин, профессиональных модулей, МДК, практик</t>
  </si>
  <si>
    <t>Виды учебной нагрузки</t>
  </si>
  <si>
    <t>Сентябрь</t>
  </si>
  <si>
    <t>Октябрь</t>
  </si>
  <si>
    <t>Ноябрь</t>
  </si>
  <si>
    <t>Декабрь</t>
  </si>
  <si>
    <t>Январь</t>
  </si>
  <si>
    <t>Февраль</t>
  </si>
  <si>
    <t>Апрель</t>
  </si>
  <si>
    <t>Май</t>
  </si>
  <si>
    <t>Июнь</t>
  </si>
  <si>
    <t>Июль</t>
  </si>
  <si>
    <t>Август</t>
  </si>
  <si>
    <t>Всего часов</t>
  </si>
  <si>
    <t>Номера календарных недель</t>
  </si>
  <si>
    <t>Порядковые номера  недель учебного процесса</t>
  </si>
  <si>
    <t>ОД.ОО</t>
  </si>
  <si>
    <t>Общеобразовательный цикл</t>
  </si>
  <si>
    <t>обязательная</t>
  </si>
  <si>
    <t>самостоятельная</t>
  </si>
  <si>
    <t>Русский язык</t>
  </si>
  <si>
    <t>Литература</t>
  </si>
  <si>
    <t>Иностранный язык</t>
  </si>
  <si>
    <t xml:space="preserve">обязательная </t>
  </si>
  <si>
    <t>История</t>
  </si>
  <si>
    <t>Физическая культура</t>
  </si>
  <si>
    <t>Математика</t>
  </si>
  <si>
    <t>Информатика  и ИКТ</t>
  </si>
  <si>
    <t>Всего часов  в неделю обязательной  учебной нагрузки</t>
  </si>
  <si>
    <t>Профессиональные модули</t>
  </si>
  <si>
    <t>ПМ.01</t>
  </si>
  <si>
    <t>Всего часов в неделю обязательной учебной нагрузки</t>
  </si>
  <si>
    <t>ОП.00</t>
  </si>
  <si>
    <t>ПМ.00</t>
  </si>
  <si>
    <t>Э</t>
  </si>
  <si>
    <t>ОГСЭ.00</t>
  </si>
  <si>
    <t>ОГСЭ.02</t>
  </si>
  <si>
    <t>ОГСЭ.03</t>
  </si>
  <si>
    <t>ОГСЭ.04</t>
  </si>
  <si>
    <t>ЕН.00</t>
  </si>
  <si>
    <t>ЕН.01</t>
  </si>
  <si>
    <t>Общепрофессиональные дисциплины</t>
  </si>
  <si>
    <t>ОП.01</t>
  </si>
  <si>
    <t>ОП.02</t>
  </si>
  <si>
    <t>ОП.04</t>
  </si>
  <si>
    <t>ПП.01</t>
  </si>
  <si>
    <t>ОП.05</t>
  </si>
  <si>
    <t>ОП.06</t>
  </si>
  <si>
    <t>ОП.07</t>
  </si>
  <si>
    <t>ОП.09</t>
  </si>
  <si>
    <t>Безопасность жизнедеятельности</t>
  </si>
  <si>
    <t>ПМ.02</t>
  </si>
  <si>
    <t xml:space="preserve">      Март</t>
  </si>
  <si>
    <t>МДК.02.01.</t>
  </si>
  <si>
    <t>Физика</t>
  </si>
  <si>
    <t>Инженерная графика</t>
  </si>
  <si>
    <t>Техническая механика</t>
  </si>
  <si>
    <t>Информационные технологии в профессиональной деятельности</t>
  </si>
  <si>
    <t>МДК.01.01</t>
  </si>
  <si>
    <t>МДК.01.02</t>
  </si>
  <si>
    <t>МДК.02.01</t>
  </si>
  <si>
    <t>ЕН.02</t>
  </si>
  <si>
    <t>ПМ.03</t>
  </si>
  <si>
    <t>ПП.03</t>
  </si>
  <si>
    <t>Информатика</t>
  </si>
  <si>
    <t>ЕН.03</t>
  </si>
  <si>
    <t>Экологическике основы природопользования</t>
  </si>
  <si>
    <t>ОП.03</t>
  </si>
  <si>
    <t>Электротехника и и электроника</t>
  </si>
  <si>
    <t>Основы строительного производства</t>
  </si>
  <si>
    <t>Основы гидравлики, теплотехники и аэродинамики</t>
  </si>
  <si>
    <t>Основы геодезии</t>
  </si>
  <si>
    <t>Участие в проектировании систем газораспределения и газопотребления</t>
  </si>
  <si>
    <t>Особенности проектирования систем газораспределения и газопотребления</t>
  </si>
  <si>
    <t>УП.01.01</t>
  </si>
  <si>
    <t>Материалы и изделия</t>
  </si>
  <si>
    <t>ОП.11</t>
  </si>
  <si>
    <t>Экономика организации</t>
  </si>
  <si>
    <t>ОП.13</t>
  </si>
  <si>
    <t>Реализация проектирования систем газораспределения и газопотребления с использованием компьютерных технологий</t>
  </si>
  <si>
    <t>УП.01.02</t>
  </si>
  <si>
    <t>Реализация технологических процессов монтажа систем газорастпеределения и газопотребления</t>
  </si>
  <si>
    <t>ОГСЭ.01</t>
  </si>
  <si>
    <t>Основы философии</t>
  </si>
  <si>
    <t>ОП.10</t>
  </si>
  <si>
    <t>Правовое обеспечение профессиональной деятельности</t>
  </si>
  <si>
    <t>Организация и выполнение работ по строительству и монтажу систем газораспределения и газопотребления</t>
  </si>
  <si>
    <t>МДК.02.02</t>
  </si>
  <si>
    <t xml:space="preserve">Контроль соответствия качества монтажа систем газораспределения и газопотребления требованиям нормативной и технической документации </t>
  </si>
  <si>
    <t>ПП.02</t>
  </si>
  <si>
    <t>Организация проведения и контроля работ по эксплуатации систем газораспределения и газопотребления</t>
  </si>
  <si>
    <t>МДК.03.01</t>
  </si>
  <si>
    <t>Организация и контроль работ по эксплуатации систем газораспределения и газопотребления</t>
  </si>
  <si>
    <t>МДК.03.02</t>
  </si>
  <si>
    <t>Реализация технологических процессов эксплуатации систем газолраспределения и газопотребления</t>
  </si>
  <si>
    <t>Преддипломная практика</t>
  </si>
  <si>
    <t>Общий гуманитарный и социально- экономический учебный цикл</t>
  </si>
  <si>
    <t>Общий гуманитарный и социально- экономический учебный  цикл</t>
  </si>
  <si>
    <t>Математический и общий естественнонаучный  учебный цикл</t>
  </si>
  <si>
    <t>Астрономия</t>
  </si>
  <si>
    <t>ОГСЭ.05</t>
  </si>
  <si>
    <t>Психология общения</t>
  </si>
  <si>
    <t>МДК.05.01</t>
  </si>
  <si>
    <t>УП.05</t>
  </si>
  <si>
    <t>ПП.05</t>
  </si>
  <si>
    <t xml:space="preserve">Организация и контроль работ по эксплуатации сиситем газораспределения и газопотребления  </t>
  </si>
  <si>
    <t>Менеджмент</t>
  </si>
  <si>
    <t>ПМ.05</t>
  </si>
  <si>
    <t>Выполнение работ по рабочей профессии"Слесарь по эксплуатации и ремонту газового оборудования"</t>
  </si>
  <si>
    <t xml:space="preserve">МДК.05.01 </t>
  </si>
  <si>
    <t>ОП.08</t>
  </si>
  <si>
    <t>ОП.12</t>
  </si>
  <si>
    <t>Охрана труда</t>
  </si>
  <si>
    <t>ОУД.01</t>
  </si>
  <si>
    <t>ОУД.02</t>
  </si>
  <si>
    <t>ОУД.03</t>
  </si>
  <si>
    <t>ОУД.04</t>
  </si>
  <si>
    <t>ОУД.05</t>
  </si>
  <si>
    <t>ОУД. 06</t>
  </si>
  <si>
    <t>ОУД.07</t>
  </si>
  <si>
    <t>ОУД.08</t>
  </si>
  <si>
    <t>ОУД.09</t>
  </si>
  <si>
    <t>ОУД.10</t>
  </si>
  <si>
    <t>ОБЖ</t>
  </si>
  <si>
    <t>ОУД.11</t>
  </si>
  <si>
    <t>Основы проектной деятельности</t>
  </si>
  <si>
    <t>Родная литература</t>
  </si>
  <si>
    <t>26 июл-1авг</t>
  </si>
  <si>
    <t>30 авг-5сен</t>
  </si>
  <si>
    <t>Учебная практика</t>
  </si>
  <si>
    <t>Производственная практика</t>
  </si>
  <si>
    <t>ГИА</t>
  </si>
  <si>
    <t>УД. 12</t>
  </si>
  <si>
    <t>Техническое обслуживание и ремонт газовых сетей домохозяйства</t>
  </si>
  <si>
    <t>Организация и выполнения работ по строительству и монтажу систем газораспределения и газопотребления</t>
  </si>
  <si>
    <t xml:space="preserve">Организация, проведение и контроль работ по эксплуатации систем газораспределения и газопотребления  </t>
  </si>
  <si>
    <t>Реализация технологических процессов монтажа систем газораспределения и газопотребления</t>
  </si>
  <si>
    <t>УП.02.01</t>
  </si>
  <si>
    <t>УП.02.02.</t>
  </si>
  <si>
    <t>УП.03</t>
  </si>
  <si>
    <t>Выполнение вспомогательных и простых работ по эксплуатации газового оборудования жилых и общественных зданий</t>
  </si>
  <si>
    <t>1 курс -183 Г,184 Г</t>
  </si>
  <si>
    <t>2 курс - 283 Г,284 Г</t>
  </si>
  <si>
    <t>3 курс - 383 Г,384 Г</t>
  </si>
  <si>
    <t>4 курс -483 Г,484 Г</t>
  </si>
  <si>
    <t>1 сен. - 7 сент.</t>
  </si>
  <si>
    <t>29 сент. - 5 окт.</t>
  </si>
  <si>
    <t>27 окт. - 2 ноября</t>
  </si>
  <si>
    <t>1 дек. - 7 дек.</t>
  </si>
  <si>
    <t>29 дек. - 4 янв.</t>
  </si>
  <si>
    <t>26 янв. - 1 фев.</t>
  </si>
  <si>
    <t>23 фев. - 1 мар.</t>
  </si>
  <si>
    <t>30 мар. - 5 апр.</t>
  </si>
  <si>
    <t>27 апр. - 3 мая</t>
  </si>
  <si>
    <t>1 июн. - 7 июн.</t>
  </si>
  <si>
    <t>29 июн. - 5 июл.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</si>
</sst>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&quot;р.&quot;_-;\-* #,##0.00&quot;р.&quot;_-;_-* &quot;-&quot;??&quot;р.&quot;_-;_-@_-"/>
    <numFmt numFmtId="164" formatCode="0.00;[Red]0.00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theme="1"/>
      <name val="Bookman Old Style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b/>
      <sz val="11"/>
      <color rgb="FFFF33CC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rgb="FFFFFF00"/>
        <bgColor rgb="FFC0C0C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40">
    <xf numFmtId="0" fontId="0" fillId="0" borderId="0" xfId="0"/>
    <xf numFmtId="0" fontId="2" fillId="0" borderId="1" xfId="0" applyNumberFormat="1" applyFont="1" applyBorder="1" applyAlignment="1">
      <alignment horizontal="center"/>
    </xf>
    <xf numFmtId="0" fontId="2" fillId="0" borderId="1" xfId="1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2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textRotation="90"/>
    </xf>
    <xf numFmtId="0" fontId="0" fillId="0" borderId="0" xfId="0" applyFont="1"/>
    <xf numFmtId="0" fontId="4" fillId="3" borderId="1" xfId="0" applyFont="1" applyFill="1" applyBorder="1"/>
    <xf numFmtId="0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/>
    <xf numFmtId="0" fontId="7" fillId="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0" fontId="7" fillId="2" borderId="1" xfId="0" applyNumberFormat="1" applyFont="1" applyFill="1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0" fontId="7" fillId="5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/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4" fillId="2" borderId="1" xfId="0" applyFont="1" applyFill="1" applyBorder="1"/>
    <xf numFmtId="0" fontId="7" fillId="3" borderId="1" xfId="0" applyFont="1" applyFill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0" fillId="2" borderId="1" xfId="0" applyFont="1" applyFill="1" applyBorder="1"/>
    <xf numFmtId="0" fontId="7" fillId="3" borderId="1" xfId="0" applyFont="1" applyFill="1" applyBorder="1" applyAlignment="1">
      <alignment horizontal="center" vertical="center"/>
    </xf>
    <xf numFmtId="0" fontId="0" fillId="6" borderId="0" xfId="0" applyFont="1" applyFill="1"/>
    <xf numFmtId="0" fontId="3" fillId="7" borderId="1" xfId="0" applyNumberFormat="1" applyFont="1" applyFill="1" applyBorder="1" applyAlignment="1">
      <alignment horizontal="center" vertical="center"/>
    </xf>
    <xf numFmtId="164" fontId="4" fillId="0" borderId="0" xfId="0" applyNumberFormat="1" applyFont="1"/>
    <xf numFmtId="164" fontId="0" fillId="0" borderId="0" xfId="0" applyNumberFormat="1" applyFont="1"/>
    <xf numFmtId="0" fontId="0" fillId="2" borderId="0" xfId="0" applyFont="1" applyFill="1"/>
    <xf numFmtId="0" fontId="7" fillId="3" borderId="1" xfId="0" applyNumberFormat="1" applyFont="1" applyFill="1" applyBorder="1" applyAlignment="1">
      <alignment horizontal="center"/>
    </xf>
    <xf numFmtId="0" fontId="4" fillId="0" borderId="1" xfId="0" applyFont="1" applyFill="1" applyBorder="1"/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Font="1" applyBorder="1"/>
    <xf numFmtId="0" fontId="4" fillId="3" borderId="1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2" borderId="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vertical="center" textRotation="90"/>
    </xf>
    <xf numFmtId="0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4" fillId="2" borderId="0" xfId="0" applyFont="1" applyFill="1"/>
    <xf numFmtId="0" fontId="4" fillId="0" borderId="0" xfId="0" applyFont="1" applyFill="1"/>
    <xf numFmtId="0" fontId="0" fillId="0" borderId="0" xfId="0" applyFont="1" applyFill="1"/>
    <xf numFmtId="0" fontId="0" fillId="8" borderId="0" xfId="0" applyFont="1" applyFill="1"/>
    <xf numFmtId="0" fontId="3" fillId="0" borderId="1" xfId="0" applyNumberFormat="1" applyFont="1" applyBorder="1" applyAlignment="1">
      <alignment horizontal="center"/>
    </xf>
    <xf numFmtId="0" fontId="3" fillId="4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5" borderId="1" xfId="0" applyNumberFormat="1" applyFont="1" applyFill="1" applyBorder="1" applyAlignment="1">
      <alignment horizontal="center"/>
    </xf>
    <xf numFmtId="0" fontId="3" fillId="0" borderId="1" xfId="0" applyFont="1" applyFill="1" applyBorder="1"/>
    <xf numFmtId="0" fontId="4" fillId="11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3" fillId="14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3" fillId="0" borderId="7" xfId="0" applyFont="1" applyBorder="1" applyAlignment="1">
      <alignment vertical="center" textRotation="90"/>
    </xf>
    <xf numFmtId="0" fontId="4" fillId="9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7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1" fontId="3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0" fontId="3" fillId="0" borderId="1" xfId="0" applyFont="1" applyFill="1" applyBorder="1" applyAlignment="1">
      <alignment vertical="center"/>
    </xf>
    <xf numFmtId="0" fontId="7" fillId="15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4" fillId="0" borderId="4" xfId="0" applyFont="1" applyBorder="1"/>
    <xf numFmtId="0" fontId="4" fillId="0" borderId="7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3" fillId="16" borderId="1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2" borderId="5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5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4" fillId="2" borderId="5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  <xf numFmtId="0" fontId="3" fillId="2" borderId="7" xfId="0" applyNumberFormat="1" applyFont="1" applyFill="1" applyBorder="1" applyAlignment="1">
      <alignment horizontal="center" vertical="center"/>
    </xf>
    <xf numFmtId="0" fontId="3" fillId="3" borderId="5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7" xfId="0" applyFont="1" applyFill="1" applyBorder="1" applyAlignment="1">
      <alignment vertical="center"/>
    </xf>
    <xf numFmtId="0" fontId="3" fillId="2" borderId="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" fillId="6" borderId="1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4" fillId="2" borderId="1" xfId="0" applyNumberFormat="1" applyFont="1" applyFill="1" applyBorder="1" applyAlignment="1">
      <alignment horizontal="center"/>
    </xf>
    <xf numFmtId="0" fontId="12" fillId="0" borderId="1" xfId="0" applyFont="1" applyBorder="1"/>
    <xf numFmtId="0" fontId="12" fillId="4" borderId="4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5" fillId="17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textRotation="90"/>
    </xf>
    <xf numFmtId="164" fontId="3" fillId="0" borderId="1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wrapText="1"/>
    </xf>
    <xf numFmtId="0" fontId="3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textRotation="90"/>
    </xf>
    <xf numFmtId="0" fontId="6" fillId="2" borderId="1" xfId="0" applyFont="1" applyFill="1" applyBorder="1" applyAlignment="1">
      <alignment horizontal="center" vertical="center" textRotation="90"/>
    </xf>
    <xf numFmtId="0" fontId="3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wrapText="1"/>
    </xf>
    <xf numFmtId="0" fontId="0" fillId="0" borderId="4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textRotation="90"/>
    </xf>
    <xf numFmtId="0" fontId="8" fillId="0" borderId="2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/>
    </xf>
    <xf numFmtId="0" fontId="3" fillId="0" borderId="7" xfId="0" applyFont="1" applyBorder="1" applyAlignment="1">
      <alignment horizontal="center" vertical="center" textRotation="90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7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7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colors>
    <mruColors>
      <color rgb="FF0033CC"/>
      <color rgb="FF33CC33"/>
      <color rgb="FFFF33CC"/>
      <color rgb="FF990099"/>
      <color rgb="FF00CCFF"/>
      <color rgb="FFFF6600"/>
      <color rgb="FF336600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413355</xdr:colOff>
      <xdr:row>1</xdr:row>
      <xdr:rowOff>47625</xdr:rowOff>
    </xdr:from>
    <xdr:to>
      <xdr:col>18</xdr:col>
      <xdr:colOff>419098</xdr:colOff>
      <xdr:row>41</xdr:row>
      <xdr:rowOff>123824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55" y="238125"/>
          <a:ext cx="10978543" cy="7696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F8" sqref="F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1"/>
  <sheetViews>
    <sheetView zoomScale="40" zoomScaleNormal="40" workbookViewId="0">
      <selection activeCell="A6" sqref="A6:A19"/>
    </sheetView>
  </sheetViews>
  <sheetFormatPr defaultRowHeight="15" x14ac:dyDescent="0.25"/>
  <cols>
    <col min="1" max="1" width="3.5703125" style="11" customWidth="1"/>
    <col min="2" max="2" width="10.42578125" style="11" customWidth="1"/>
    <col min="3" max="3" width="26" style="11" customWidth="1"/>
    <col min="4" max="4" width="17.28515625" style="11" customWidth="1"/>
    <col min="5" max="10" width="4.7109375" style="50" customWidth="1"/>
    <col min="11" max="20" width="4.7109375" style="11" customWidth="1"/>
    <col min="21" max="21" width="5" style="11" customWidth="1"/>
    <col min="22" max="39" width="4.7109375" style="11" customWidth="1"/>
    <col min="40" max="40" width="4.5703125" style="11" customWidth="1"/>
    <col min="41" max="42" width="4.7109375" style="11" customWidth="1"/>
    <col min="43" max="43" width="4.5703125" style="11" customWidth="1"/>
    <col min="44" max="46" width="4.7109375" style="11" customWidth="1"/>
    <col min="47" max="47" width="4.5703125" style="11" customWidth="1"/>
    <col min="48" max="56" width="4.7109375" style="11" customWidth="1"/>
    <col min="57" max="57" width="6.7109375" style="11" customWidth="1"/>
    <col min="58" max="58" width="6.42578125" style="11" customWidth="1"/>
    <col min="59" max="16384" width="9.140625" style="11"/>
  </cols>
  <sheetData>
    <row r="1" spans="1:58" ht="75" customHeight="1" x14ac:dyDescent="0.25">
      <c r="A1" s="155" t="s">
        <v>0</v>
      </c>
      <c r="B1" s="155" t="s">
        <v>1</v>
      </c>
      <c r="C1" s="168" t="s">
        <v>2</v>
      </c>
      <c r="D1" s="169" t="s">
        <v>3</v>
      </c>
      <c r="E1" s="154" t="s">
        <v>147</v>
      </c>
      <c r="F1" s="161" t="s">
        <v>4</v>
      </c>
      <c r="G1" s="161"/>
      <c r="H1" s="161"/>
      <c r="I1" s="154" t="s">
        <v>148</v>
      </c>
      <c r="J1" s="161" t="s">
        <v>5</v>
      </c>
      <c r="K1" s="161"/>
      <c r="L1" s="161"/>
      <c r="M1" s="161"/>
      <c r="N1" s="154" t="s">
        <v>149</v>
      </c>
      <c r="O1" s="159" t="s">
        <v>6</v>
      </c>
      <c r="P1" s="159"/>
      <c r="Q1" s="159"/>
      <c r="R1" s="154" t="s">
        <v>150</v>
      </c>
      <c r="S1" s="159" t="s">
        <v>7</v>
      </c>
      <c r="T1" s="159"/>
      <c r="U1" s="159"/>
      <c r="V1" s="154" t="s">
        <v>151</v>
      </c>
      <c r="W1" s="159" t="s">
        <v>8</v>
      </c>
      <c r="X1" s="159"/>
      <c r="Y1" s="159"/>
      <c r="Z1" s="159"/>
      <c r="AA1" s="154" t="s">
        <v>152</v>
      </c>
      <c r="AB1" s="159" t="s">
        <v>9</v>
      </c>
      <c r="AC1" s="160"/>
      <c r="AD1" s="160"/>
      <c r="AE1" s="154" t="s">
        <v>153</v>
      </c>
      <c r="AF1" s="159" t="s">
        <v>54</v>
      </c>
      <c r="AG1" s="159"/>
      <c r="AH1" s="159"/>
      <c r="AI1" s="154" t="s">
        <v>154</v>
      </c>
      <c r="AJ1" s="159" t="s">
        <v>10</v>
      </c>
      <c r="AK1" s="159"/>
      <c r="AL1" s="159"/>
      <c r="AM1" s="159"/>
      <c r="AN1" s="154" t="s">
        <v>155</v>
      </c>
      <c r="AO1" s="159" t="s">
        <v>11</v>
      </c>
      <c r="AP1" s="159"/>
      <c r="AQ1" s="159"/>
      <c r="AR1" s="154" t="s">
        <v>156</v>
      </c>
      <c r="AS1" s="159" t="s">
        <v>12</v>
      </c>
      <c r="AT1" s="159"/>
      <c r="AU1" s="159"/>
      <c r="AV1" s="154" t="s">
        <v>157</v>
      </c>
      <c r="AW1" s="159" t="s">
        <v>13</v>
      </c>
      <c r="AX1" s="159"/>
      <c r="AY1" s="159"/>
      <c r="AZ1" s="159"/>
      <c r="BA1" s="10" t="s">
        <v>129</v>
      </c>
      <c r="BB1" s="159" t="s">
        <v>14</v>
      </c>
      <c r="BC1" s="159"/>
      <c r="BD1" s="159"/>
      <c r="BE1" s="10" t="s">
        <v>130</v>
      </c>
      <c r="BF1" s="155" t="s">
        <v>15</v>
      </c>
    </row>
    <row r="2" spans="1:58" x14ac:dyDescent="0.25">
      <c r="A2" s="155"/>
      <c r="B2" s="155"/>
      <c r="C2" s="168"/>
      <c r="D2" s="169"/>
      <c r="E2" s="156" t="s">
        <v>16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5"/>
    </row>
    <row r="3" spans="1:58" x14ac:dyDescent="0.25">
      <c r="A3" s="155"/>
      <c r="B3" s="155"/>
      <c r="C3" s="168"/>
      <c r="D3" s="169"/>
      <c r="E3" s="1">
        <v>35</v>
      </c>
      <c r="F3" s="1">
        <v>36</v>
      </c>
      <c r="G3" s="1">
        <v>37</v>
      </c>
      <c r="H3" s="1">
        <v>38</v>
      </c>
      <c r="I3" s="1">
        <v>39</v>
      </c>
      <c r="J3" s="2">
        <v>40</v>
      </c>
      <c r="K3" s="3">
        <v>41</v>
      </c>
      <c r="L3" s="3">
        <v>42</v>
      </c>
      <c r="M3" s="3">
        <v>43</v>
      </c>
      <c r="N3" s="3">
        <v>44</v>
      </c>
      <c r="O3" s="3">
        <v>45</v>
      </c>
      <c r="P3" s="3">
        <v>46</v>
      </c>
      <c r="Q3" s="3">
        <v>47</v>
      </c>
      <c r="R3" s="3">
        <v>48</v>
      </c>
      <c r="S3" s="3">
        <v>49</v>
      </c>
      <c r="T3" s="3">
        <v>50</v>
      </c>
      <c r="U3" s="3">
        <v>51</v>
      </c>
      <c r="V3" s="6">
        <v>52</v>
      </c>
      <c r="W3" s="6">
        <v>1</v>
      </c>
      <c r="X3" s="3">
        <v>2</v>
      </c>
      <c r="Y3" s="3">
        <v>3</v>
      </c>
      <c r="Z3" s="3">
        <v>4</v>
      </c>
      <c r="AA3" s="3">
        <v>5</v>
      </c>
      <c r="AB3" s="3">
        <v>6</v>
      </c>
      <c r="AC3" s="3">
        <v>7</v>
      </c>
      <c r="AD3" s="3">
        <v>8</v>
      </c>
      <c r="AE3" s="3">
        <v>9</v>
      </c>
      <c r="AF3" s="3">
        <v>10</v>
      </c>
      <c r="AG3" s="3">
        <v>11</v>
      </c>
      <c r="AH3" s="3">
        <v>12</v>
      </c>
      <c r="AI3" s="3">
        <v>13</v>
      </c>
      <c r="AJ3" s="3">
        <v>14</v>
      </c>
      <c r="AK3" s="3">
        <v>15</v>
      </c>
      <c r="AL3" s="3">
        <v>16</v>
      </c>
      <c r="AM3" s="3">
        <v>17</v>
      </c>
      <c r="AN3" s="3">
        <v>18</v>
      </c>
      <c r="AO3" s="3">
        <v>19</v>
      </c>
      <c r="AP3" s="3">
        <v>20</v>
      </c>
      <c r="AQ3" s="3">
        <v>21</v>
      </c>
      <c r="AR3" s="3">
        <v>22</v>
      </c>
      <c r="AS3" s="3">
        <v>23</v>
      </c>
      <c r="AT3" s="3">
        <v>24</v>
      </c>
      <c r="AU3" s="3">
        <v>25</v>
      </c>
      <c r="AV3" s="3">
        <v>26</v>
      </c>
      <c r="AW3" s="3">
        <v>27</v>
      </c>
      <c r="AX3" s="3">
        <v>28</v>
      </c>
      <c r="AY3" s="3">
        <v>29</v>
      </c>
      <c r="AZ3" s="3">
        <v>30</v>
      </c>
      <c r="BA3" s="3">
        <v>31</v>
      </c>
      <c r="BB3" s="3">
        <v>32</v>
      </c>
      <c r="BC3" s="3">
        <v>33</v>
      </c>
      <c r="BD3" s="3">
        <v>34</v>
      </c>
      <c r="BE3" s="3"/>
      <c r="BF3" s="155"/>
    </row>
    <row r="4" spans="1:58" x14ac:dyDescent="0.25">
      <c r="A4" s="155"/>
      <c r="B4" s="155"/>
      <c r="C4" s="168"/>
      <c r="D4" s="169"/>
      <c r="E4" s="158" t="s">
        <v>17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5"/>
    </row>
    <row r="5" spans="1:58" x14ac:dyDescent="0.25">
      <c r="A5" s="155"/>
      <c r="B5" s="155"/>
      <c r="C5" s="168"/>
      <c r="D5" s="169"/>
      <c r="E5" s="5">
        <v>1</v>
      </c>
      <c r="F5" s="5">
        <v>2</v>
      </c>
      <c r="G5" s="1">
        <v>3</v>
      </c>
      <c r="H5" s="1">
        <v>4</v>
      </c>
      <c r="I5" s="1">
        <v>5</v>
      </c>
      <c r="J5" s="1">
        <v>6</v>
      </c>
      <c r="K5" s="1">
        <v>7</v>
      </c>
      <c r="L5" s="1">
        <v>8</v>
      </c>
      <c r="M5" s="1">
        <v>9</v>
      </c>
      <c r="N5" s="1">
        <v>10</v>
      </c>
      <c r="O5" s="1">
        <v>11</v>
      </c>
      <c r="P5" s="1">
        <v>12</v>
      </c>
      <c r="Q5" s="1">
        <v>13</v>
      </c>
      <c r="R5" s="1">
        <v>14</v>
      </c>
      <c r="S5" s="1">
        <v>15</v>
      </c>
      <c r="T5" s="1">
        <v>16</v>
      </c>
      <c r="U5" s="1">
        <v>17</v>
      </c>
      <c r="V5" s="7">
        <v>18</v>
      </c>
      <c r="W5" s="7">
        <v>19</v>
      </c>
      <c r="X5" s="1">
        <v>20</v>
      </c>
      <c r="Y5" s="1">
        <v>21</v>
      </c>
      <c r="Z5" s="1">
        <v>22</v>
      </c>
      <c r="AA5" s="3">
        <v>23</v>
      </c>
      <c r="AB5" s="3">
        <v>24</v>
      </c>
      <c r="AC5" s="3">
        <v>25</v>
      </c>
      <c r="AD5" s="3">
        <v>26</v>
      </c>
      <c r="AE5" s="3">
        <v>27</v>
      </c>
      <c r="AF5" s="3">
        <v>28</v>
      </c>
      <c r="AG5" s="3">
        <v>29</v>
      </c>
      <c r="AH5" s="3">
        <v>30</v>
      </c>
      <c r="AI5" s="3">
        <v>31</v>
      </c>
      <c r="AJ5" s="3">
        <v>32</v>
      </c>
      <c r="AK5" s="3">
        <v>33</v>
      </c>
      <c r="AL5" s="3">
        <v>34</v>
      </c>
      <c r="AM5" s="3">
        <v>35</v>
      </c>
      <c r="AN5" s="3">
        <v>36</v>
      </c>
      <c r="AO5" s="3">
        <v>37</v>
      </c>
      <c r="AP5" s="3">
        <v>38</v>
      </c>
      <c r="AQ5" s="3">
        <v>39</v>
      </c>
      <c r="AR5" s="3">
        <v>40</v>
      </c>
      <c r="AS5" s="3">
        <v>41</v>
      </c>
      <c r="AT5" s="3">
        <v>42</v>
      </c>
      <c r="AU5" s="3">
        <v>43</v>
      </c>
      <c r="AV5" s="3">
        <v>44</v>
      </c>
      <c r="AW5" s="3">
        <v>45</v>
      </c>
      <c r="AX5" s="3">
        <v>46</v>
      </c>
      <c r="AY5" s="3">
        <v>47</v>
      </c>
      <c r="AZ5" s="3">
        <v>48</v>
      </c>
      <c r="BA5" s="3">
        <v>49</v>
      </c>
      <c r="BB5" s="3">
        <v>50</v>
      </c>
      <c r="BC5" s="3">
        <v>51</v>
      </c>
      <c r="BD5" s="3">
        <v>52</v>
      </c>
      <c r="BE5" s="3"/>
      <c r="BF5" s="155"/>
    </row>
    <row r="6" spans="1:58" ht="21" customHeight="1" x14ac:dyDescent="0.25">
      <c r="A6" s="170" t="s">
        <v>143</v>
      </c>
      <c r="B6" s="171" t="s">
        <v>18</v>
      </c>
      <c r="C6" s="172" t="s">
        <v>19</v>
      </c>
      <c r="D6" s="12" t="s">
        <v>20</v>
      </c>
      <c r="E6" s="13">
        <v>32</v>
      </c>
      <c r="F6" s="13">
        <v>32</v>
      </c>
      <c r="G6" s="13">
        <v>32</v>
      </c>
      <c r="H6" s="13">
        <v>32</v>
      </c>
      <c r="I6" s="13">
        <v>32</v>
      </c>
      <c r="J6" s="13">
        <v>32</v>
      </c>
      <c r="K6" s="13">
        <v>32</v>
      </c>
      <c r="L6" s="13">
        <v>32</v>
      </c>
      <c r="M6" s="13">
        <v>32</v>
      </c>
      <c r="N6" s="13">
        <v>36</v>
      </c>
      <c r="O6" s="13">
        <v>36</v>
      </c>
      <c r="P6" s="13">
        <v>36</v>
      </c>
      <c r="Q6" s="13">
        <v>36</v>
      </c>
      <c r="R6" s="13">
        <v>36</v>
      </c>
      <c r="S6" s="13">
        <v>36</v>
      </c>
      <c r="T6" s="13">
        <v>36</v>
      </c>
      <c r="U6" s="14">
        <v>36</v>
      </c>
      <c r="V6" s="15">
        <v>0</v>
      </c>
      <c r="W6" s="16">
        <f>SUM(E6:U6)</f>
        <v>576</v>
      </c>
      <c r="X6" s="13">
        <v>36</v>
      </c>
      <c r="Y6" s="13">
        <v>36</v>
      </c>
      <c r="Z6" s="13">
        <v>36</v>
      </c>
      <c r="AA6" s="13">
        <v>36</v>
      </c>
      <c r="AB6" s="13">
        <v>36</v>
      </c>
      <c r="AC6" s="13">
        <v>36</v>
      </c>
      <c r="AD6" s="13">
        <v>36</v>
      </c>
      <c r="AE6" s="13">
        <v>36</v>
      </c>
      <c r="AF6" s="13">
        <v>36</v>
      </c>
      <c r="AG6" s="13">
        <v>36</v>
      </c>
      <c r="AH6" s="13">
        <v>36</v>
      </c>
      <c r="AI6" s="13">
        <v>36</v>
      </c>
      <c r="AJ6" s="13">
        <v>36</v>
      </c>
      <c r="AK6" s="13">
        <v>36</v>
      </c>
      <c r="AL6" s="13">
        <v>36</v>
      </c>
      <c r="AM6" s="13">
        <v>36</v>
      </c>
      <c r="AN6" s="13">
        <v>36</v>
      </c>
      <c r="AO6" s="13">
        <v>36</v>
      </c>
      <c r="AP6" s="13">
        <v>36</v>
      </c>
      <c r="AQ6" s="13">
        <v>36</v>
      </c>
      <c r="AR6" s="13">
        <v>36</v>
      </c>
      <c r="AS6" s="13">
        <v>36</v>
      </c>
      <c r="AT6" s="64">
        <v>36</v>
      </c>
      <c r="AU6" s="12"/>
      <c r="AV6" s="17">
        <v>0</v>
      </c>
      <c r="AW6" s="17">
        <v>0</v>
      </c>
      <c r="AX6" s="17">
        <v>0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8">
        <f>SUM(X6:AT6)</f>
        <v>828</v>
      </c>
      <c r="BF6" s="18">
        <f>W6+BE6</f>
        <v>1404</v>
      </c>
    </row>
    <row r="7" spans="1:58" ht="18" customHeight="1" x14ac:dyDescent="0.25">
      <c r="A7" s="170"/>
      <c r="B7" s="171"/>
      <c r="C7" s="172"/>
      <c r="D7" s="12" t="s">
        <v>21</v>
      </c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20"/>
      <c r="V7" s="21">
        <v>0</v>
      </c>
      <c r="W7" s="21">
        <f>SUM(E7:U7)</f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64"/>
      <c r="AU7" s="12"/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8">
        <v>0</v>
      </c>
      <c r="BF7" s="18">
        <v>0</v>
      </c>
    </row>
    <row r="8" spans="1:58" x14ac:dyDescent="0.25">
      <c r="A8" s="170"/>
      <c r="B8" s="22" t="s">
        <v>115</v>
      </c>
      <c r="C8" s="23" t="s">
        <v>22</v>
      </c>
      <c r="D8" s="24" t="s">
        <v>20</v>
      </c>
      <c r="E8" s="25">
        <v>6</v>
      </c>
      <c r="F8" s="25">
        <v>6</v>
      </c>
      <c r="G8" s="26">
        <v>6</v>
      </c>
      <c r="H8" s="26">
        <v>6</v>
      </c>
      <c r="I8" s="26">
        <v>6</v>
      </c>
      <c r="J8" s="26">
        <v>6</v>
      </c>
      <c r="K8" s="26">
        <v>6</v>
      </c>
      <c r="L8" s="26">
        <v>6</v>
      </c>
      <c r="M8" s="26">
        <v>6</v>
      </c>
      <c r="N8" s="26">
        <v>6</v>
      </c>
      <c r="O8" s="26">
        <v>6</v>
      </c>
      <c r="P8" s="26">
        <v>6</v>
      </c>
      <c r="Q8" s="26">
        <v>6</v>
      </c>
      <c r="R8" s="26">
        <v>6</v>
      </c>
      <c r="S8" s="26">
        <v>6</v>
      </c>
      <c r="T8" s="25">
        <v>6</v>
      </c>
      <c r="U8" s="27" t="s">
        <v>36</v>
      </c>
      <c r="V8" s="21">
        <v>0</v>
      </c>
      <c r="W8" s="21">
        <f>SUM(E8:U8)</f>
        <v>96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0</v>
      </c>
      <c r="AQ8" s="28">
        <v>0</v>
      </c>
      <c r="AR8" s="28">
        <v>0</v>
      </c>
      <c r="AS8" s="28">
        <v>0</v>
      </c>
      <c r="AT8" s="29">
        <v>0</v>
      </c>
      <c r="AU8" s="29"/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8">
        <f>SUM(X8:BD8)</f>
        <v>0</v>
      </c>
      <c r="BF8" s="18">
        <f>W8+BE8</f>
        <v>96</v>
      </c>
    </row>
    <row r="9" spans="1:58" ht="15.75" customHeight="1" x14ac:dyDescent="0.25">
      <c r="A9" s="170"/>
      <c r="B9" s="22" t="s">
        <v>116</v>
      </c>
      <c r="C9" s="23" t="s">
        <v>23</v>
      </c>
      <c r="D9" s="24" t="s">
        <v>25</v>
      </c>
      <c r="E9" s="25">
        <v>4</v>
      </c>
      <c r="F9" s="25">
        <v>2</v>
      </c>
      <c r="G9" s="26">
        <v>4</v>
      </c>
      <c r="H9" s="26">
        <v>2</v>
      </c>
      <c r="I9" s="26">
        <v>4</v>
      </c>
      <c r="J9" s="26">
        <v>2</v>
      </c>
      <c r="K9" s="26">
        <v>4</v>
      </c>
      <c r="L9" s="26">
        <v>2</v>
      </c>
      <c r="M9" s="26">
        <v>4</v>
      </c>
      <c r="N9" s="26">
        <v>2</v>
      </c>
      <c r="O9" s="26">
        <v>4</v>
      </c>
      <c r="P9" s="26">
        <v>2</v>
      </c>
      <c r="Q9" s="26">
        <v>4</v>
      </c>
      <c r="R9" s="26">
        <v>2</v>
      </c>
      <c r="S9" s="26">
        <v>4</v>
      </c>
      <c r="T9" s="25">
        <v>2</v>
      </c>
      <c r="U9" s="25"/>
      <c r="V9" s="21">
        <v>0</v>
      </c>
      <c r="W9" s="21">
        <f t="shared" ref="W9:W19" si="0">SUM(E9:U9)</f>
        <v>48</v>
      </c>
      <c r="X9" s="28">
        <v>4</v>
      </c>
      <c r="Y9" s="28">
        <v>4</v>
      </c>
      <c r="Z9" s="28">
        <v>6</v>
      </c>
      <c r="AA9" s="28">
        <v>4</v>
      </c>
      <c r="AB9" s="28">
        <v>4</v>
      </c>
      <c r="AC9" s="28">
        <v>6</v>
      </c>
      <c r="AD9" s="28">
        <v>6</v>
      </c>
      <c r="AE9" s="28">
        <v>6</v>
      </c>
      <c r="AF9" s="28">
        <v>6</v>
      </c>
      <c r="AG9" s="28">
        <v>6</v>
      </c>
      <c r="AH9" s="28">
        <v>6</v>
      </c>
      <c r="AI9" s="28">
        <v>6</v>
      </c>
      <c r="AJ9" s="28">
        <v>4</v>
      </c>
      <c r="AK9" s="28">
        <v>4</v>
      </c>
      <c r="AL9" s="28">
        <v>4</v>
      </c>
      <c r="AM9" s="28">
        <v>4</v>
      </c>
      <c r="AN9" s="28">
        <v>4</v>
      </c>
      <c r="AO9" s="28">
        <v>4</v>
      </c>
      <c r="AP9" s="28">
        <v>4</v>
      </c>
      <c r="AQ9" s="28">
        <v>4</v>
      </c>
      <c r="AR9" s="28">
        <v>4</v>
      </c>
      <c r="AS9" s="28">
        <v>4</v>
      </c>
      <c r="AT9" s="30">
        <v>4</v>
      </c>
      <c r="AU9" s="31"/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8">
        <f t="shared" ref="BE9:BE19" si="1">SUM(X9:BD9)</f>
        <v>108</v>
      </c>
      <c r="BF9" s="18">
        <f t="shared" ref="BF9:BF18" si="2">W9+BE9</f>
        <v>156</v>
      </c>
    </row>
    <row r="10" spans="1:58" ht="18.75" x14ac:dyDescent="0.3">
      <c r="A10" s="170"/>
      <c r="B10" s="22" t="s">
        <v>117</v>
      </c>
      <c r="C10" s="32" t="s">
        <v>24</v>
      </c>
      <c r="D10" s="24" t="s">
        <v>25</v>
      </c>
      <c r="E10" s="147">
        <v>4</v>
      </c>
      <c r="F10" s="147">
        <v>4</v>
      </c>
      <c r="G10" s="147">
        <v>4</v>
      </c>
      <c r="H10" s="147">
        <v>4</v>
      </c>
      <c r="I10" s="147">
        <v>4</v>
      </c>
      <c r="J10" s="147">
        <v>4</v>
      </c>
      <c r="K10" s="147">
        <v>4</v>
      </c>
      <c r="L10" s="147">
        <v>4</v>
      </c>
      <c r="M10" s="147">
        <v>4</v>
      </c>
      <c r="N10" s="147">
        <v>4</v>
      </c>
      <c r="O10" s="147">
        <v>4</v>
      </c>
      <c r="P10" s="147">
        <v>2</v>
      </c>
      <c r="Q10" s="147">
        <v>2</v>
      </c>
      <c r="R10" s="147">
        <v>2</v>
      </c>
      <c r="S10" s="147">
        <v>2</v>
      </c>
      <c r="T10" s="147">
        <v>2</v>
      </c>
      <c r="U10" s="147"/>
      <c r="V10" s="146">
        <v>0</v>
      </c>
      <c r="W10" s="149">
        <v>54</v>
      </c>
      <c r="X10" s="150">
        <v>4</v>
      </c>
      <c r="Y10" s="150">
        <v>4</v>
      </c>
      <c r="Z10" s="150">
        <v>4</v>
      </c>
      <c r="AA10" s="150">
        <v>4</v>
      </c>
      <c r="AB10" s="150">
        <v>4</v>
      </c>
      <c r="AC10" s="150">
        <v>4</v>
      </c>
      <c r="AD10" s="150">
        <v>4</v>
      </c>
      <c r="AE10" s="150">
        <v>4</v>
      </c>
      <c r="AF10" s="150">
        <v>4</v>
      </c>
      <c r="AG10" s="150">
        <v>4</v>
      </c>
      <c r="AH10" s="150">
        <v>4</v>
      </c>
      <c r="AI10" s="150">
        <v>4</v>
      </c>
      <c r="AJ10" s="150">
        <v>4</v>
      </c>
      <c r="AK10" s="150">
        <v>4</v>
      </c>
      <c r="AL10" s="150">
        <v>4</v>
      </c>
      <c r="AM10" s="150">
        <v>4</v>
      </c>
      <c r="AN10" s="150">
        <v>4</v>
      </c>
      <c r="AO10" s="150">
        <v>4</v>
      </c>
      <c r="AP10" s="150">
        <v>2</v>
      </c>
      <c r="AQ10" s="150">
        <v>2</v>
      </c>
      <c r="AR10" s="150">
        <v>2</v>
      </c>
      <c r="AS10" s="150">
        <v>0</v>
      </c>
      <c r="AT10" s="151">
        <v>0</v>
      </c>
      <c r="AU10" s="148"/>
      <c r="AV10" s="145">
        <v>0</v>
      </c>
      <c r="AW10" s="145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52">
        <v>78</v>
      </c>
      <c r="BF10" s="152">
        <v>132</v>
      </c>
    </row>
    <row r="11" spans="1:58" x14ac:dyDescent="0.25">
      <c r="A11" s="170"/>
      <c r="B11" s="22" t="s">
        <v>118</v>
      </c>
      <c r="C11" s="23" t="s">
        <v>26</v>
      </c>
      <c r="D11" s="33" t="s">
        <v>25</v>
      </c>
      <c r="E11" s="25">
        <v>4</v>
      </c>
      <c r="F11" s="25">
        <v>2</v>
      </c>
      <c r="G11" s="26">
        <v>4</v>
      </c>
      <c r="H11" s="26">
        <v>2</v>
      </c>
      <c r="I11" s="26">
        <v>4</v>
      </c>
      <c r="J11" s="26">
        <v>2</v>
      </c>
      <c r="K11" s="26">
        <v>4</v>
      </c>
      <c r="L11" s="26">
        <v>2</v>
      </c>
      <c r="M11" s="26">
        <v>4</v>
      </c>
      <c r="N11" s="26">
        <v>2</v>
      </c>
      <c r="O11" s="26">
        <v>4</v>
      </c>
      <c r="P11" s="26">
        <v>2</v>
      </c>
      <c r="Q11" s="26">
        <v>4</v>
      </c>
      <c r="R11" s="26">
        <v>2</v>
      </c>
      <c r="S11" s="26">
        <v>4</v>
      </c>
      <c r="T11" s="25">
        <v>2</v>
      </c>
      <c r="U11" s="25"/>
      <c r="V11" s="21">
        <v>0</v>
      </c>
      <c r="W11" s="21">
        <f t="shared" si="0"/>
        <v>48</v>
      </c>
      <c r="X11" s="25">
        <v>4</v>
      </c>
      <c r="Y11" s="25">
        <v>4</v>
      </c>
      <c r="Z11" s="25">
        <v>6</v>
      </c>
      <c r="AA11" s="25">
        <v>6</v>
      </c>
      <c r="AB11" s="25">
        <v>6</v>
      </c>
      <c r="AC11" s="25">
        <v>6</v>
      </c>
      <c r="AD11" s="25">
        <v>6</v>
      </c>
      <c r="AE11" s="25">
        <v>4</v>
      </c>
      <c r="AF11" s="25">
        <v>6</v>
      </c>
      <c r="AG11" s="25">
        <v>6</v>
      </c>
      <c r="AH11" s="25">
        <v>6</v>
      </c>
      <c r="AI11" s="25">
        <v>6</v>
      </c>
      <c r="AJ11" s="25">
        <v>6</v>
      </c>
      <c r="AK11" s="25">
        <v>6</v>
      </c>
      <c r="AL11" s="25">
        <v>4</v>
      </c>
      <c r="AM11" s="25">
        <v>6</v>
      </c>
      <c r="AN11" s="25">
        <v>4</v>
      </c>
      <c r="AO11" s="25">
        <v>4</v>
      </c>
      <c r="AP11" s="25">
        <v>6</v>
      </c>
      <c r="AQ11" s="25">
        <v>6</v>
      </c>
      <c r="AR11" s="25">
        <v>6</v>
      </c>
      <c r="AS11" s="25">
        <v>4</v>
      </c>
      <c r="AT11" s="29">
        <v>4</v>
      </c>
      <c r="AU11" s="34"/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8">
        <f t="shared" si="1"/>
        <v>122</v>
      </c>
      <c r="BF11" s="35">
        <f t="shared" si="2"/>
        <v>170</v>
      </c>
    </row>
    <row r="12" spans="1:58" x14ac:dyDescent="0.25">
      <c r="A12" s="170"/>
      <c r="B12" s="8" t="s">
        <v>119</v>
      </c>
      <c r="C12" s="36" t="s">
        <v>27</v>
      </c>
      <c r="D12" s="33" t="s">
        <v>20</v>
      </c>
      <c r="E12" s="25">
        <v>2</v>
      </c>
      <c r="F12" s="25">
        <v>2</v>
      </c>
      <c r="G12" s="26">
        <v>4</v>
      </c>
      <c r="H12" s="26">
        <v>2</v>
      </c>
      <c r="I12" s="26">
        <v>2</v>
      </c>
      <c r="J12" s="26">
        <v>4</v>
      </c>
      <c r="K12" s="26">
        <v>2</v>
      </c>
      <c r="L12" s="26">
        <v>2</v>
      </c>
      <c r="M12" s="26">
        <v>2</v>
      </c>
      <c r="N12" s="26">
        <v>2</v>
      </c>
      <c r="O12" s="26">
        <v>2</v>
      </c>
      <c r="P12" s="26">
        <v>2</v>
      </c>
      <c r="Q12" s="26">
        <v>2</v>
      </c>
      <c r="R12" s="26">
        <v>2</v>
      </c>
      <c r="S12" s="26">
        <v>2</v>
      </c>
      <c r="T12" s="25">
        <v>2</v>
      </c>
      <c r="U12" s="25"/>
      <c r="V12" s="21">
        <v>0</v>
      </c>
      <c r="W12" s="21">
        <f t="shared" si="0"/>
        <v>36</v>
      </c>
      <c r="X12" s="25">
        <v>4</v>
      </c>
      <c r="Y12" s="25">
        <v>2</v>
      </c>
      <c r="Z12" s="25">
        <v>4</v>
      </c>
      <c r="AA12" s="25">
        <v>2</v>
      </c>
      <c r="AB12" s="25">
        <v>2</v>
      </c>
      <c r="AC12" s="25">
        <v>2</v>
      </c>
      <c r="AD12" s="25">
        <v>4</v>
      </c>
      <c r="AE12" s="25">
        <v>4</v>
      </c>
      <c r="AF12" s="25">
        <v>4</v>
      </c>
      <c r="AG12" s="25">
        <v>4</v>
      </c>
      <c r="AH12" s="25">
        <v>4</v>
      </c>
      <c r="AI12" s="25">
        <v>4</v>
      </c>
      <c r="AJ12" s="25">
        <v>4</v>
      </c>
      <c r="AK12" s="25">
        <v>4</v>
      </c>
      <c r="AL12" s="25">
        <v>4</v>
      </c>
      <c r="AM12" s="25">
        <v>4</v>
      </c>
      <c r="AN12" s="25">
        <v>4</v>
      </c>
      <c r="AO12" s="25">
        <v>4</v>
      </c>
      <c r="AP12" s="25">
        <v>4</v>
      </c>
      <c r="AQ12" s="25">
        <v>4</v>
      </c>
      <c r="AR12" s="25">
        <v>4</v>
      </c>
      <c r="AS12" s="25">
        <v>4</v>
      </c>
      <c r="AT12" s="29">
        <v>4</v>
      </c>
      <c r="AU12" s="34"/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8">
        <f t="shared" si="1"/>
        <v>84</v>
      </c>
      <c r="BF12" s="18">
        <f t="shared" si="2"/>
        <v>120</v>
      </c>
    </row>
    <row r="13" spans="1:58" x14ac:dyDescent="0.25">
      <c r="A13" s="170"/>
      <c r="B13" s="22" t="s">
        <v>120</v>
      </c>
      <c r="C13" s="23" t="s">
        <v>125</v>
      </c>
      <c r="D13" s="33" t="s">
        <v>25</v>
      </c>
      <c r="E13" s="25">
        <v>2</v>
      </c>
      <c r="F13" s="25">
        <v>2</v>
      </c>
      <c r="G13" s="25">
        <v>2</v>
      </c>
      <c r="H13" s="25">
        <v>2</v>
      </c>
      <c r="I13" s="25">
        <v>2</v>
      </c>
      <c r="J13" s="25">
        <v>2</v>
      </c>
      <c r="K13" s="25">
        <v>2</v>
      </c>
      <c r="L13" s="25">
        <v>2</v>
      </c>
      <c r="M13" s="25">
        <v>2</v>
      </c>
      <c r="N13" s="25">
        <v>2</v>
      </c>
      <c r="O13" s="25">
        <v>2</v>
      </c>
      <c r="P13" s="25">
        <v>2</v>
      </c>
      <c r="Q13" s="25">
        <v>2</v>
      </c>
      <c r="R13" s="25">
        <v>2</v>
      </c>
      <c r="S13" s="25">
        <v>2</v>
      </c>
      <c r="T13" s="25">
        <v>2</v>
      </c>
      <c r="U13" s="25"/>
      <c r="V13" s="21">
        <v>0</v>
      </c>
      <c r="W13" s="21">
        <f t="shared" si="0"/>
        <v>32</v>
      </c>
      <c r="X13" s="25">
        <v>2</v>
      </c>
      <c r="Y13" s="25">
        <v>2</v>
      </c>
      <c r="Z13" s="25">
        <v>2</v>
      </c>
      <c r="AA13" s="25">
        <v>2</v>
      </c>
      <c r="AB13" s="25">
        <v>2</v>
      </c>
      <c r="AC13" s="25">
        <v>2</v>
      </c>
      <c r="AD13" s="25">
        <v>2</v>
      </c>
      <c r="AE13" s="25">
        <v>2</v>
      </c>
      <c r="AF13" s="25">
        <v>2</v>
      </c>
      <c r="AG13" s="25">
        <v>2</v>
      </c>
      <c r="AH13" s="25">
        <v>2</v>
      </c>
      <c r="AI13" s="25">
        <v>2</v>
      </c>
      <c r="AJ13" s="25">
        <v>2</v>
      </c>
      <c r="AK13" s="25">
        <v>2</v>
      </c>
      <c r="AL13" s="25">
        <v>2</v>
      </c>
      <c r="AM13" s="25">
        <v>2</v>
      </c>
      <c r="AN13" s="25">
        <v>0</v>
      </c>
      <c r="AO13" s="25">
        <v>2</v>
      </c>
      <c r="AP13" s="25">
        <v>0</v>
      </c>
      <c r="AQ13" s="25">
        <v>0</v>
      </c>
      <c r="AR13" s="25">
        <v>0</v>
      </c>
      <c r="AS13" s="25">
        <v>2</v>
      </c>
      <c r="AT13" s="29">
        <v>2</v>
      </c>
      <c r="AU13" s="37"/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8">
        <f t="shared" si="1"/>
        <v>38</v>
      </c>
      <c r="BF13" s="18">
        <f t="shared" si="2"/>
        <v>70</v>
      </c>
    </row>
    <row r="14" spans="1:58" x14ac:dyDescent="0.25">
      <c r="A14" s="170"/>
      <c r="B14" s="22" t="s">
        <v>121</v>
      </c>
      <c r="C14" s="23" t="s">
        <v>101</v>
      </c>
      <c r="D14" s="33" t="s">
        <v>25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/>
      <c r="V14" s="21">
        <v>0</v>
      </c>
      <c r="W14" s="21">
        <f t="shared" si="0"/>
        <v>0</v>
      </c>
      <c r="X14" s="38">
        <v>2</v>
      </c>
      <c r="Y14" s="38">
        <v>2</v>
      </c>
      <c r="Z14" s="38">
        <v>2</v>
      </c>
      <c r="AA14" s="38">
        <v>2</v>
      </c>
      <c r="AB14" s="38">
        <v>2</v>
      </c>
      <c r="AC14" s="38">
        <v>2</v>
      </c>
      <c r="AD14" s="38">
        <v>2</v>
      </c>
      <c r="AE14" s="38">
        <v>2</v>
      </c>
      <c r="AF14" s="38">
        <v>2</v>
      </c>
      <c r="AG14" s="38">
        <v>2</v>
      </c>
      <c r="AH14" s="38">
        <v>2</v>
      </c>
      <c r="AI14" s="38">
        <v>0</v>
      </c>
      <c r="AJ14" s="38">
        <v>2</v>
      </c>
      <c r="AK14" s="38">
        <v>2</v>
      </c>
      <c r="AL14" s="38">
        <v>0</v>
      </c>
      <c r="AM14" s="38">
        <v>0</v>
      </c>
      <c r="AN14" s="38">
        <v>2</v>
      </c>
      <c r="AO14" s="38">
        <v>0</v>
      </c>
      <c r="AP14" s="38">
        <v>2</v>
      </c>
      <c r="AQ14" s="38">
        <v>2</v>
      </c>
      <c r="AR14" s="38">
        <v>2</v>
      </c>
      <c r="AS14" s="38">
        <v>0</v>
      </c>
      <c r="AT14" s="29">
        <v>2</v>
      </c>
      <c r="AU14" s="37"/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8">
        <f t="shared" si="1"/>
        <v>36</v>
      </c>
      <c r="BF14" s="35">
        <f t="shared" si="2"/>
        <v>36</v>
      </c>
    </row>
    <row r="15" spans="1:58" x14ac:dyDescent="0.25">
      <c r="A15" s="170"/>
      <c r="B15" s="22" t="s">
        <v>122</v>
      </c>
      <c r="C15" s="23" t="s">
        <v>28</v>
      </c>
      <c r="D15" s="33" t="s">
        <v>25</v>
      </c>
      <c r="E15" s="25">
        <v>6</v>
      </c>
      <c r="F15" s="25">
        <v>6</v>
      </c>
      <c r="G15" s="25">
        <v>6</v>
      </c>
      <c r="H15" s="25">
        <v>6</v>
      </c>
      <c r="I15" s="25">
        <v>6</v>
      </c>
      <c r="J15" s="25">
        <v>6</v>
      </c>
      <c r="K15" s="25">
        <v>6</v>
      </c>
      <c r="L15" s="25">
        <v>6</v>
      </c>
      <c r="M15" s="25">
        <v>6</v>
      </c>
      <c r="N15" s="25">
        <v>6</v>
      </c>
      <c r="O15" s="25">
        <v>6</v>
      </c>
      <c r="P15" s="25">
        <v>4</v>
      </c>
      <c r="Q15" s="25">
        <v>6</v>
      </c>
      <c r="R15" s="25">
        <v>4</v>
      </c>
      <c r="S15" s="25">
        <v>6</v>
      </c>
      <c r="T15" s="25">
        <v>6</v>
      </c>
      <c r="U15" s="25"/>
      <c r="V15" s="21">
        <v>0</v>
      </c>
      <c r="W15" s="21">
        <f t="shared" si="0"/>
        <v>92</v>
      </c>
      <c r="X15" s="25">
        <v>8</v>
      </c>
      <c r="Y15" s="25">
        <v>10</v>
      </c>
      <c r="Z15" s="25">
        <v>10</v>
      </c>
      <c r="AA15" s="25">
        <v>8</v>
      </c>
      <c r="AB15" s="25">
        <v>10</v>
      </c>
      <c r="AC15" s="25">
        <v>8</v>
      </c>
      <c r="AD15" s="25">
        <v>8</v>
      </c>
      <c r="AE15" s="25">
        <v>10</v>
      </c>
      <c r="AF15" s="25">
        <v>8</v>
      </c>
      <c r="AG15" s="25">
        <v>10</v>
      </c>
      <c r="AH15" s="25">
        <v>8</v>
      </c>
      <c r="AI15" s="25">
        <v>8</v>
      </c>
      <c r="AJ15" s="25">
        <v>10</v>
      </c>
      <c r="AK15" s="25">
        <v>8</v>
      </c>
      <c r="AL15" s="25">
        <v>10</v>
      </c>
      <c r="AM15" s="25">
        <v>10</v>
      </c>
      <c r="AN15" s="25">
        <v>10</v>
      </c>
      <c r="AO15" s="25">
        <v>8</v>
      </c>
      <c r="AP15" s="25">
        <v>10</v>
      </c>
      <c r="AQ15" s="25">
        <v>10</v>
      </c>
      <c r="AR15" s="25">
        <v>6</v>
      </c>
      <c r="AS15" s="25">
        <v>6</v>
      </c>
      <c r="AT15" s="29">
        <v>4</v>
      </c>
      <c r="AU15" s="39" t="s">
        <v>36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8">
        <f t="shared" si="1"/>
        <v>198</v>
      </c>
      <c r="BF15" s="18">
        <f t="shared" si="2"/>
        <v>290</v>
      </c>
    </row>
    <row r="16" spans="1:58" ht="15.75" customHeight="1" x14ac:dyDescent="0.25">
      <c r="A16" s="170"/>
      <c r="B16" s="22" t="s">
        <v>123</v>
      </c>
      <c r="C16" s="36" t="s">
        <v>29</v>
      </c>
      <c r="D16" s="33" t="s">
        <v>25</v>
      </c>
      <c r="E16" s="25">
        <v>2</v>
      </c>
      <c r="F16" s="25">
        <v>4</v>
      </c>
      <c r="G16" s="25">
        <v>2</v>
      </c>
      <c r="H16" s="25">
        <v>4</v>
      </c>
      <c r="I16" s="25">
        <v>2</v>
      </c>
      <c r="J16" s="25">
        <v>4</v>
      </c>
      <c r="K16" s="25">
        <v>4</v>
      </c>
      <c r="L16" s="25">
        <v>2</v>
      </c>
      <c r="M16" s="25">
        <v>2</v>
      </c>
      <c r="N16" s="25">
        <v>4</v>
      </c>
      <c r="O16" s="25">
        <v>4</v>
      </c>
      <c r="P16" s="25">
        <v>2</v>
      </c>
      <c r="Q16" s="25">
        <v>4</v>
      </c>
      <c r="R16" s="25">
        <v>2</v>
      </c>
      <c r="S16" s="25">
        <v>2</v>
      </c>
      <c r="T16" s="25">
        <v>4</v>
      </c>
      <c r="U16" s="25"/>
      <c r="V16" s="21">
        <v>0</v>
      </c>
      <c r="W16" s="21">
        <f t="shared" si="0"/>
        <v>48</v>
      </c>
      <c r="X16" s="25">
        <v>4</v>
      </c>
      <c r="Y16" s="25">
        <v>4</v>
      </c>
      <c r="Z16" s="25">
        <v>4</v>
      </c>
      <c r="AA16" s="25">
        <v>2</v>
      </c>
      <c r="AB16" s="25">
        <v>4</v>
      </c>
      <c r="AC16" s="25">
        <v>2</v>
      </c>
      <c r="AD16" s="25">
        <v>4</v>
      </c>
      <c r="AE16" s="25">
        <v>2</v>
      </c>
      <c r="AF16" s="25">
        <v>4</v>
      </c>
      <c r="AG16" s="25">
        <v>4</v>
      </c>
      <c r="AH16" s="25">
        <v>4</v>
      </c>
      <c r="AI16" s="25">
        <v>4</v>
      </c>
      <c r="AJ16" s="25">
        <v>4</v>
      </c>
      <c r="AK16" s="25">
        <v>4</v>
      </c>
      <c r="AL16" s="25">
        <v>4</v>
      </c>
      <c r="AM16" s="25">
        <v>4</v>
      </c>
      <c r="AN16" s="25">
        <v>4</v>
      </c>
      <c r="AO16" s="25">
        <v>4</v>
      </c>
      <c r="AP16" s="25">
        <v>4</v>
      </c>
      <c r="AQ16" s="25">
        <v>4</v>
      </c>
      <c r="AR16" s="25">
        <v>4</v>
      </c>
      <c r="AS16" s="25">
        <v>2</v>
      </c>
      <c r="AT16" s="121">
        <v>2</v>
      </c>
      <c r="AU16" s="82" t="s">
        <v>36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8">
        <f t="shared" si="1"/>
        <v>82</v>
      </c>
      <c r="BF16" s="18">
        <f t="shared" si="2"/>
        <v>130</v>
      </c>
    </row>
    <row r="17" spans="1:58" x14ac:dyDescent="0.25">
      <c r="A17" s="170"/>
      <c r="B17" s="41" t="s">
        <v>124</v>
      </c>
      <c r="C17" s="36" t="s">
        <v>56</v>
      </c>
      <c r="D17" s="33" t="s">
        <v>25</v>
      </c>
      <c r="E17" s="25">
        <v>6</v>
      </c>
      <c r="F17" s="25">
        <v>6</v>
      </c>
      <c r="G17" s="25">
        <v>6</v>
      </c>
      <c r="H17" s="25">
        <v>6</v>
      </c>
      <c r="I17" s="25">
        <v>4</v>
      </c>
      <c r="J17" s="25">
        <v>6</v>
      </c>
      <c r="K17" s="25">
        <v>6</v>
      </c>
      <c r="L17" s="25">
        <v>6</v>
      </c>
      <c r="M17" s="25">
        <v>4</v>
      </c>
      <c r="N17" s="25">
        <v>6</v>
      </c>
      <c r="O17" s="25">
        <v>6</v>
      </c>
      <c r="P17" s="25">
        <v>4</v>
      </c>
      <c r="Q17" s="25">
        <v>6</v>
      </c>
      <c r="R17" s="25">
        <v>6</v>
      </c>
      <c r="S17" s="25">
        <v>6</v>
      </c>
      <c r="T17" s="25">
        <v>6</v>
      </c>
      <c r="U17" s="27" t="s">
        <v>36</v>
      </c>
      <c r="V17" s="21">
        <v>0</v>
      </c>
      <c r="W17" s="21">
        <f t="shared" si="0"/>
        <v>90</v>
      </c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42"/>
      <c r="AT17" s="40"/>
      <c r="AU17" s="37"/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8">
        <f t="shared" si="1"/>
        <v>0</v>
      </c>
      <c r="BF17" s="18">
        <f t="shared" ref="BF17" si="3">W17+BE17</f>
        <v>90</v>
      </c>
    </row>
    <row r="18" spans="1:58" x14ac:dyDescent="0.25">
      <c r="A18" s="170"/>
      <c r="B18" s="22" t="s">
        <v>126</v>
      </c>
      <c r="C18" s="23" t="s">
        <v>128</v>
      </c>
      <c r="D18" s="33" t="s">
        <v>25</v>
      </c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1">
        <v>0</v>
      </c>
      <c r="W18" s="21">
        <f t="shared" si="0"/>
        <v>0</v>
      </c>
      <c r="X18" s="25">
        <v>2</v>
      </c>
      <c r="Y18" s="25">
        <v>2</v>
      </c>
      <c r="Z18" s="25">
        <v>4</v>
      </c>
      <c r="AA18" s="25">
        <v>2</v>
      </c>
      <c r="AB18" s="25">
        <v>4</v>
      </c>
      <c r="AC18" s="25">
        <v>2</v>
      </c>
      <c r="AD18" s="25">
        <v>2</v>
      </c>
      <c r="AE18" s="25">
        <v>2</v>
      </c>
      <c r="AF18" s="25">
        <v>2</v>
      </c>
      <c r="AG18" s="25">
        <v>2</v>
      </c>
      <c r="AH18" s="25">
        <v>2</v>
      </c>
      <c r="AI18" s="25">
        <v>2</v>
      </c>
      <c r="AJ18" s="25">
        <v>2</v>
      </c>
      <c r="AK18" s="25">
        <v>2</v>
      </c>
      <c r="AL18" s="25">
        <v>2</v>
      </c>
      <c r="AM18" s="25">
        <v>2</v>
      </c>
      <c r="AN18" s="38"/>
      <c r="AO18" s="38"/>
      <c r="AP18" s="38"/>
      <c r="AQ18" s="38"/>
      <c r="AR18" s="38"/>
      <c r="AS18" s="38"/>
      <c r="AT18" s="29"/>
      <c r="AU18" s="29"/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8">
        <f t="shared" si="1"/>
        <v>36</v>
      </c>
      <c r="BF18" s="18">
        <f t="shared" si="2"/>
        <v>36</v>
      </c>
    </row>
    <row r="19" spans="1:58" x14ac:dyDescent="0.25">
      <c r="A19" s="170"/>
      <c r="B19" s="22" t="s">
        <v>134</v>
      </c>
      <c r="C19" s="44" t="s">
        <v>127</v>
      </c>
      <c r="D19" s="33" t="s">
        <v>25</v>
      </c>
      <c r="E19" s="25">
        <v>2</v>
      </c>
      <c r="F19" s="25">
        <v>2</v>
      </c>
      <c r="G19" s="26">
        <v>2</v>
      </c>
      <c r="H19" s="26">
        <v>2</v>
      </c>
      <c r="I19" s="26">
        <v>2</v>
      </c>
      <c r="J19" s="26">
        <v>2</v>
      </c>
      <c r="K19" s="26">
        <v>2</v>
      </c>
      <c r="L19" s="26">
        <v>2</v>
      </c>
      <c r="M19" s="26">
        <v>2</v>
      </c>
      <c r="N19" s="26">
        <v>2</v>
      </c>
      <c r="O19" s="26">
        <v>2</v>
      </c>
      <c r="P19" s="26">
        <v>2</v>
      </c>
      <c r="Q19" s="26">
        <v>2</v>
      </c>
      <c r="R19" s="26">
        <v>2</v>
      </c>
      <c r="S19" s="26">
        <v>2</v>
      </c>
      <c r="T19" s="25">
        <v>2</v>
      </c>
      <c r="U19" s="25"/>
      <c r="V19" s="21">
        <v>0</v>
      </c>
      <c r="W19" s="21">
        <f t="shared" si="0"/>
        <v>32</v>
      </c>
      <c r="X19" s="25">
        <v>2</v>
      </c>
      <c r="Y19" s="25">
        <v>2</v>
      </c>
      <c r="Z19" s="25">
        <v>2</v>
      </c>
      <c r="AA19" s="25">
        <v>2</v>
      </c>
      <c r="AB19" s="25">
        <v>2</v>
      </c>
      <c r="AC19" s="25">
        <v>2</v>
      </c>
      <c r="AD19" s="25">
        <v>2</v>
      </c>
      <c r="AE19" s="25">
        <v>2</v>
      </c>
      <c r="AF19" s="25">
        <v>2</v>
      </c>
      <c r="AG19" s="25">
        <v>2</v>
      </c>
      <c r="AH19" s="25">
        <v>2</v>
      </c>
      <c r="AI19" s="25">
        <v>2</v>
      </c>
      <c r="AJ19" s="25">
        <v>2</v>
      </c>
      <c r="AK19" s="25">
        <v>2</v>
      </c>
      <c r="AL19" s="25">
        <v>2</v>
      </c>
      <c r="AM19" s="25">
        <v>2</v>
      </c>
      <c r="AN19" s="25">
        <v>2</v>
      </c>
      <c r="AO19" s="25">
        <v>2</v>
      </c>
      <c r="AP19" s="25">
        <v>2</v>
      </c>
      <c r="AQ19" s="25">
        <v>2</v>
      </c>
      <c r="AR19" s="25">
        <v>2</v>
      </c>
      <c r="AS19" s="25">
        <v>2</v>
      </c>
      <c r="AT19" s="40">
        <v>2</v>
      </c>
      <c r="AU19" s="29"/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8">
        <f t="shared" si="1"/>
        <v>46</v>
      </c>
      <c r="BF19" s="18">
        <f>W19+BE19</f>
        <v>78</v>
      </c>
    </row>
    <row r="20" spans="1:58" s="47" customFormat="1" ht="31.5" customHeight="1" x14ac:dyDescent="0.25">
      <c r="A20" s="45"/>
      <c r="B20" s="165" t="s">
        <v>30</v>
      </c>
      <c r="C20" s="166"/>
      <c r="D20" s="167"/>
      <c r="E20" s="13">
        <v>36</v>
      </c>
      <c r="F20" s="13">
        <v>36</v>
      </c>
      <c r="G20" s="13">
        <v>36</v>
      </c>
      <c r="H20" s="13">
        <v>36</v>
      </c>
      <c r="I20" s="13">
        <v>36</v>
      </c>
      <c r="J20" s="13">
        <v>36</v>
      </c>
      <c r="K20" s="13">
        <v>36</v>
      </c>
      <c r="L20" s="13">
        <v>36</v>
      </c>
      <c r="M20" s="13">
        <v>36</v>
      </c>
      <c r="N20" s="13">
        <v>36</v>
      </c>
      <c r="O20" s="13">
        <v>36</v>
      </c>
      <c r="P20" s="13">
        <v>36</v>
      </c>
      <c r="Q20" s="13">
        <v>36</v>
      </c>
      <c r="R20" s="13">
        <v>36</v>
      </c>
      <c r="S20" s="13">
        <v>36</v>
      </c>
      <c r="T20" s="13">
        <v>36</v>
      </c>
      <c r="U20" s="13">
        <v>36</v>
      </c>
      <c r="V20" s="13">
        <v>0</v>
      </c>
      <c r="W20" s="13">
        <f>SUM(W6)</f>
        <v>576</v>
      </c>
      <c r="X20" s="13">
        <v>36</v>
      </c>
      <c r="Y20" s="13">
        <v>36</v>
      </c>
      <c r="Z20" s="13">
        <v>36</v>
      </c>
      <c r="AA20" s="13">
        <v>36</v>
      </c>
      <c r="AB20" s="13">
        <v>36</v>
      </c>
      <c r="AC20" s="13">
        <v>36</v>
      </c>
      <c r="AD20" s="13">
        <v>36</v>
      </c>
      <c r="AE20" s="13">
        <v>36</v>
      </c>
      <c r="AF20" s="13">
        <v>36</v>
      </c>
      <c r="AG20" s="13">
        <v>36</v>
      </c>
      <c r="AH20" s="13">
        <v>36</v>
      </c>
      <c r="AI20" s="13">
        <v>36</v>
      </c>
      <c r="AJ20" s="13">
        <v>36</v>
      </c>
      <c r="AK20" s="13">
        <v>36</v>
      </c>
      <c r="AL20" s="13">
        <v>36</v>
      </c>
      <c r="AM20" s="13">
        <v>36</v>
      </c>
      <c r="AN20" s="13">
        <v>36</v>
      </c>
      <c r="AO20" s="13">
        <v>36</v>
      </c>
      <c r="AP20" s="13">
        <v>36</v>
      </c>
      <c r="AQ20" s="13">
        <v>36</v>
      </c>
      <c r="AR20" s="13">
        <v>36</v>
      </c>
      <c r="AS20" s="13">
        <v>36</v>
      </c>
      <c r="AT20" s="13">
        <v>36</v>
      </c>
      <c r="AU20" s="13">
        <v>36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46">
        <f>BE6</f>
        <v>828</v>
      </c>
      <c r="BF20" s="46">
        <f>W20+BE20</f>
        <v>1404</v>
      </c>
    </row>
    <row r="21" spans="1:58" x14ac:dyDescent="0.25">
      <c r="A21" s="45"/>
      <c r="B21" s="162"/>
      <c r="C21" s="163"/>
      <c r="D21" s="164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</row>
    <row r="22" spans="1:58" x14ac:dyDescent="0.25">
      <c r="B22" s="4"/>
      <c r="C22" s="4"/>
      <c r="D22" s="4"/>
      <c r="E22" s="49"/>
      <c r="F22" s="49"/>
      <c r="G22" s="49"/>
      <c r="H22" s="49"/>
      <c r="I22" s="49"/>
      <c r="J22" s="49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spans="1:58" x14ac:dyDescent="0.25">
      <c r="B23" s="4"/>
      <c r="C23" s="4"/>
      <c r="D23" s="4"/>
      <c r="E23" s="49"/>
      <c r="F23" s="49"/>
      <c r="G23" s="49"/>
      <c r="H23" s="49"/>
      <c r="I23" s="49"/>
      <c r="J23" s="49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spans="1:58" x14ac:dyDescent="0.25">
      <c r="B24" s="4"/>
      <c r="C24" s="4"/>
      <c r="D24" s="4"/>
      <c r="E24" s="49"/>
      <c r="F24" s="49"/>
      <c r="G24" s="49"/>
      <c r="H24" s="49"/>
      <c r="I24" s="49"/>
      <c r="J24" s="49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spans="1:58" x14ac:dyDescent="0.25">
      <c r="B25" s="4"/>
      <c r="C25" s="4"/>
      <c r="D25" s="4"/>
      <c r="E25" s="49"/>
      <c r="F25" s="49"/>
      <c r="G25" s="49"/>
      <c r="H25" s="49"/>
      <c r="I25" s="49"/>
      <c r="J25" s="49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spans="1:58" x14ac:dyDescent="0.25">
      <c r="B26" s="4"/>
      <c r="C26" s="4"/>
      <c r="D26" s="4"/>
      <c r="E26" s="49"/>
      <c r="F26" s="49"/>
      <c r="G26" s="49"/>
      <c r="H26" s="49"/>
      <c r="I26" s="49"/>
      <c r="J26" s="49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spans="1:58" x14ac:dyDescent="0.25">
      <c r="B27" s="4"/>
      <c r="C27" s="4"/>
      <c r="D27" s="4"/>
      <c r="E27" s="49"/>
      <c r="F27" s="49"/>
      <c r="G27" s="49"/>
      <c r="H27" s="49"/>
      <c r="I27" s="49"/>
      <c r="J27" s="49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spans="1:58" x14ac:dyDescent="0.25">
      <c r="B28" s="4"/>
      <c r="C28" s="4"/>
      <c r="D28" s="4"/>
      <c r="E28" s="49"/>
      <c r="F28" s="49"/>
      <c r="G28" s="49"/>
      <c r="H28" s="49"/>
      <c r="I28" s="49"/>
      <c r="J28" s="49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spans="1:58" x14ac:dyDescent="0.25">
      <c r="B29" s="4"/>
      <c r="C29" s="4"/>
      <c r="D29" s="4"/>
      <c r="E29" s="49"/>
      <c r="F29" s="49"/>
      <c r="G29" s="49"/>
      <c r="H29" s="49"/>
      <c r="I29" s="49"/>
      <c r="J29" s="49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spans="1:58" x14ac:dyDescent="0.25">
      <c r="B30" s="4"/>
      <c r="C30" s="4"/>
      <c r="D30" s="4"/>
      <c r="E30" s="49"/>
      <c r="F30" s="49"/>
      <c r="G30" s="49"/>
      <c r="H30" s="49"/>
      <c r="I30" s="49"/>
      <c r="J30" s="49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spans="1:58" x14ac:dyDescent="0.25">
      <c r="B31" s="4"/>
      <c r="C31" s="4"/>
      <c r="D31" s="4"/>
      <c r="E31" s="49"/>
      <c r="F31" s="49"/>
      <c r="G31" s="49"/>
      <c r="H31" s="49"/>
      <c r="I31" s="49"/>
      <c r="J31" s="49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spans="1:58" x14ac:dyDescent="0.25">
      <c r="B32" s="4"/>
      <c r="C32" s="4"/>
      <c r="D32" s="4"/>
      <c r="E32" s="49"/>
      <c r="F32" s="49"/>
      <c r="G32" s="49"/>
      <c r="H32" s="49"/>
      <c r="I32" s="49"/>
      <c r="J32" s="49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spans="2:58" x14ac:dyDescent="0.25">
      <c r="B33" s="4"/>
      <c r="C33" s="4"/>
      <c r="D33" s="4"/>
      <c r="E33" s="49"/>
      <c r="F33" s="49"/>
      <c r="G33" s="49"/>
      <c r="H33" s="49"/>
      <c r="I33" s="49"/>
      <c r="J33" s="49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spans="2:58" x14ac:dyDescent="0.25">
      <c r="B34" s="4"/>
      <c r="C34" s="4"/>
      <c r="D34" s="4"/>
      <c r="E34" s="49"/>
      <c r="F34" s="49"/>
      <c r="G34" s="49"/>
      <c r="H34" s="49"/>
      <c r="I34" s="49"/>
      <c r="J34" s="49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spans="2:58" x14ac:dyDescent="0.25">
      <c r="B35" s="4"/>
      <c r="C35" s="4"/>
      <c r="D35" s="4"/>
      <c r="E35" s="49"/>
      <c r="F35" s="49"/>
      <c r="G35" s="49"/>
      <c r="H35" s="49"/>
      <c r="I35" s="49"/>
      <c r="J35" s="49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spans="2:58" x14ac:dyDescent="0.25">
      <c r="B36" s="4"/>
      <c r="C36" s="4"/>
      <c r="D36" s="4"/>
      <c r="E36" s="49"/>
      <c r="F36" s="49"/>
      <c r="G36" s="49"/>
      <c r="H36" s="49"/>
      <c r="I36" s="49"/>
      <c r="J36" s="49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spans="2:58" x14ac:dyDescent="0.25">
      <c r="B37" s="4"/>
      <c r="C37" s="4"/>
      <c r="D37" s="4"/>
      <c r="E37" s="49"/>
      <c r="F37" s="49"/>
      <c r="G37" s="49"/>
      <c r="H37" s="49"/>
      <c r="I37" s="49"/>
      <c r="J37" s="49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spans="2:58" x14ac:dyDescent="0.25">
      <c r="B38" s="4"/>
      <c r="C38" s="4"/>
      <c r="D38" s="4"/>
      <c r="E38" s="49"/>
      <c r="F38" s="49"/>
      <c r="G38" s="49"/>
      <c r="H38" s="49"/>
      <c r="I38" s="49"/>
      <c r="J38" s="49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spans="2:58" x14ac:dyDescent="0.25">
      <c r="B39" s="4"/>
      <c r="C39" s="4"/>
      <c r="D39" s="4"/>
      <c r="E39" s="49"/>
      <c r="F39" s="49"/>
      <c r="G39" s="49"/>
      <c r="H39" s="49"/>
      <c r="I39" s="49"/>
      <c r="J39" s="49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spans="2:58" x14ac:dyDescent="0.25">
      <c r="B40" s="4"/>
      <c r="C40" s="4"/>
      <c r="D40" s="4"/>
      <c r="E40" s="49"/>
      <c r="F40" s="49"/>
      <c r="G40" s="49"/>
      <c r="H40" s="49"/>
      <c r="I40" s="49"/>
      <c r="J40" s="49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spans="2:58" x14ac:dyDescent="0.25">
      <c r="B41" s="4"/>
      <c r="C41" s="4"/>
      <c r="D41" s="4"/>
      <c r="E41" s="49"/>
      <c r="F41" s="49"/>
      <c r="G41" s="49"/>
      <c r="H41" s="49"/>
      <c r="I41" s="49"/>
      <c r="J41" s="49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spans="2:58" x14ac:dyDescent="0.25">
      <c r="B42" s="4"/>
      <c r="C42" s="4"/>
      <c r="D42" s="4"/>
      <c r="E42" s="49"/>
      <c r="F42" s="49"/>
      <c r="G42" s="49"/>
      <c r="H42" s="49"/>
      <c r="I42" s="49"/>
      <c r="J42" s="49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spans="2:58" x14ac:dyDescent="0.25">
      <c r="B43" s="4"/>
      <c r="C43" s="4"/>
      <c r="D43" s="4"/>
      <c r="E43" s="49"/>
      <c r="F43" s="49"/>
      <c r="G43" s="49"/>
      <c r="H43" s="49"/>
      <c r="I43" s="49"/>
      <c r="J43" s="49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spans="2:58" x14ac:dyDescent="0.25">
      <c r="B44" s="4"/>
      <c r="C44" s="4"/>
      <c r="D44" s="4"/>
      <c r="E44" s="49"/>
      <c r="F44" s="49"/>
      <c r="G44" s="49"/>
      <c r="H44" s="49"/>
      <c r="I44" s="49"/>
      <c r="J44" s="49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spans="2:58" x14ac:dyDescent="0.25">
      <c r="B45" s="4"/>
      <c r="C45" s="4"/>
      <c r="D45" s="4"/>
      <c r="E45" s="49"/>
      <c r="F45" s="49"/>
      <c r="G45" s="49"/>
      <c r="H45" s="49"/>
      <c r="I45" s="49"/>
      <c r="J45" s="49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spans="2:58" x14ac:dyDescent="0.25">
      <c r="B46" s="4"/>
      <c r="C46" s="4"/>
      <c r="D46" s="4"/>
      <c r="E46" s="49"/>
      <c r="F46" s="49"/>
      <c r="G46" s="49"/>
      <c r="H46" s="49"/>
      <c r="I46" s="49"/>
      <c r="J46" s="49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spans="2:58" x14ac:dyDescent="0.25">
      <c r="B47" s="4"/>
      <c r="C47" s="4"/>
      <c r="D47" s="4"/>
      <c r="E47" s="49"/>
      <c r="F47" s="49"/>
      <c r="G47" s="49"/>
      <c r="H47" s="49"/>
      <c r="I47" s="49"/>
      <c r="J47" s="49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spans="2:58" x14ac:dyDescent="0.25">
      <c r="B48" s="4"/>
      <c r="C48" s="4"/>
      <c r="D48" s="4"/>
      <c r="E48" s="49"/>
      <c r="F48" s="49"/>
      <c r="G48" s="49"/>
      <c r="H48" s="49"/>
      <c r="I48" s="49"/>
      <c r="J48" s="49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</row>
    <row r="49" spans="2:58" x14ac:dyDescent="0.25">
      <c r="B49" s="4"/>
      <c r="C49" s="4"/>
      <c r="D49" s="4"/>
      <c r="E49" s="49"/>
      <c r="F49" s="49"/>
      <c r="G49" s="49"/>
      <c r="H49" s="49"/>
      <c r="I49" s="49"/>
      <c r="J49" s="49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</row>
    <row r="50" spans="2:58" x14ac:dyDescent="0.25">
      <c r="B50" s="4"/>
      <c r="C50" s="4"/>
      <c r="D50" s="4"/>
      <c r="E50" s="49"/>
      <c r="F50" s="49"/>
      <c r="G50" s="49"/>
      <c r="H50" s="49"/>
      <c r="I50" s="49"/>
      <c r="J50" s="49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</row>
    <row r="51" spans="2:58" x14ac:dyDescent="0.25">
      <c r="B51" s="4"/>
      <c r="C51" s="4"/>
      <c r="D51" s="4"/>
      <c r="E51" s="49"/>
      <c r="F51" s="49"/>
      <c r="G51" s="49"/>
      <c r="H51" s="49"/>
      <c r="I51" s="49"/>
      <c r="J51" s="49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</row>
    <row r="52" spans="2:58" x14ac:dyDescent="0.25">
      <c r="B52" s="4"/>
      <c r="C52" s="4"/>
      <c r="D52" s="4"/>
      <c r="E52" s="49"/>
      <c r="F52" s="49"/>
      <c r="G52" s="49"/>
      <c r="H52" s="49"/>
      <c r="I52" s="49"/>
      <c r="J52" s="49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</row>
    <row r="53" spans="2:58" x14ac:dyDescent="0.25">
      <c r="B53" s="4"/>
      <c r="C53" s="4"/>
      <c r="D53" s="4"/>
      <c r="E53" s="49"/>
      <c r="F53" s="49"/>
      <c r="G53" s="49"/>
      <c r="H53" s="49"/>
      <c r="I53" s="49"/>
      <c r="J53" s="49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</row>
    <row r="54" spans="2:58" x14ac:dyDescent="0.25">
      <c r="B54" s="4"/>
      <c r="C54" s="4"/>
      <c r="D54" s="4"/>
      <c r="E54" s="49"/>
      <c r="F54" s="49"/>
      <c r="G54" s="49"/>
      <c r="H54" s="49"/>
      <c r="I54" s="49"/>
      <c r="J54" s="49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</row>
    <row r="55" spans="2:58" x14ac:dyDescent="0.25">
      <c r="B55" s="4"/>
      <c r="C55" s="4"/>
      <c r="D55" s="4"/>
      <c r="E55" s="49"/>
      <c r="F55" s="49"/>
      <c r="G55" s="49"/>
      <c r="H55" s="49"/>
      <c r="I55" s="49"/>
      <c r="J55" s="49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</row>
    <row r="56" spans="2:58" x14ac:dyDescent="0.25">
      <c r="B56" s="4"/>
      <c r="C56" s="4"/>
      <c r="D56" s="4"/>
      <c r="E56" s="49"/>
      <c r="F56" s="49"/>
      <c r="G56" s="49"/>
      <c r="H56" s="49"/>
      <c r="I56" s="49"/>
      <c r="J56" s="49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</row>
    <row r="57" spans="2:58" x14ac:dyDescent="0.25">
      <c r="B57" s="4"/>
      <c r="C57" s="4"/>
      <c r="D57" s="4"/>
      <c r="E57" s="49"/>
      <c r="F57" s="49"/>
      <c r="G57" s="49"/>
      <c r="H57" s="49"/>
      <c r="I57" s="49"/>
      <c r="J57" s="49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</row>
    <row r="58" spans="2:58" x14ac:dyDescent="0.25">
      <c r="B58" s="4"/>
      <c r="C58" s="4"/>
      <c r="D58" s="4"/>
      <c r="E58" s="49"/>
      <c r="F58" s="49"/>
      <c r="G58" s="49"/>
      <c r="H58" s="49"/>
      <c r="I58" s="49"/>
      <c r="J58" s="49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</row>
    <row r="59" spans="2:58" x14ac:dyDescent="0.25">
      <c r="B59" s="4"/>
      <c r="C59" s="4"/>
      <c r="D59" s="4"/>
      <c r="E59" s="49"/>
      <c r="F59" s="49"/>
      <c r="G59" s="49"/>
      <c r="H59" s="49"/>
      <c r="I59" s="49"/>
      <c r="J59" s="49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</row>
    <row r="60" spans="2:58" x14ac:dyDescent="0.25">
      <c r="B60" s="4"/>
      <c r="C60" s="4"/>
      <c r="D60" s="4"/>
      <c r="E60" s="49"/>
      <c r="F60" s="49"/>
      <c r="G60" s="49"/>
      <c r="H60" s="49"/>
      <c r="I60" s="49"/>
      <c r="J60" s="49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</row>
    <row r="61" spans="2:58" x14ac:dyDescent="0.25">
      <c r="B61" s="4"/>
      <c r="C61" s="4"/>
      <c r="D61" s="4"/>
      <c r="E61" s="49"/>
      <c r="F61" s="49"/>
      <c r="G61" s="49"/>
      <c r="H61" s="49"/>
      <c r="I61" s="49"/>
      <c r="J61" s="49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</row>
    <row r="62" spans="2:58" x14ac:dyDescent="0.25">
      <c r="B62" s="4"/>
      <c r="C62" s="4"/>
      <c r="D62" s="4"/>
      <c r="E62" s="49"/>
      <c r="F62" s="49"/>
      <c r="G62" s="49"/>
      <c r="H62" s="49"/>
      <c r="I62" s="49"/>
      <c r="J62" s="49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</row>
    <row r="63" spans="2:58" x14ac:dyDescent="0.25">
      <c r="B63" s="4"/>
      <c r="C63" s="4"/>
      <c r="D63" s="4"/>
      <c r="E63" s="49"/>
      <c r="F63" s="49"/>
      <c r="G63" s="49"/>
      <c r="H63" s="49"/>
      <c r="I63" s="49"/>
      <c r="J63" s="49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</row>
    <row r="64" spans="2:58" x14ac:dyDescent="0.25">
      <c r="B64" s="4"/>
      <c r="C64" s="4"/>
      <c r="D64" s="4"/>
      <c r="E64" s="49"/>
      <c r="F64" s="49"/>
      <c r="G64" s="49"/>
      <c r="H64" s="49"/>
      <c r="I64" s="49"/>
      <c r="J64" s="49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</row>
    <row r="65" spans="2:58" x14ac:dyDescent="0.25">
      <c r="B65" s="4"/>
      <c r="C65" s="4"/>
      <c r="D65" s="4"/>
      <c r="E65" s="49"/>
      <c r="F65" s="49"/>
      <c r="G65" s="49"/>
      <c r="H65" s="49"/>
      <c r="I65" s="49"/>
      <c r="J65" s="49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</row>
    <row r="66" spans="2:58" x14ac:dyDescent="0.25">
      <c r="B66" s="4"/>
      <c r="C66" s="4"/>
      <c r="D66" s="4"/>
      <c r="E66" s="49"/>
      <c r="F66" s="49"/>
      <c r="G66" s="49"/>
      <c r="H66" s="49"/>
      <c r="I66" s="49"/>
      <c r="J66" s="49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</row>
    <row r="67" spans="2:58" x14ac:dyDescent="0.25">
      <c r="B67" s="4"/>
      <c r="C67" s="4"/>
      <c r="D67" s="4"/>
      <c r="E67" s="49"/>
      <c r="F67" s="49"/>
      <c r="G67" s="49"/>
      <c r="H67" s="49"/>
      <c r="I67" s="49"/>
      <c r="J67" s="49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</row>
    <row r="68" spans="2:58" x14ac:dyDescent="0.25">
      <c r="B68" s="4"/>
      <c r="C68" s="4"/>
      <c r="D68" s="4"/>
      <c r="E68" s="49"/>
      <c r="F68" s="49"/>
      <c r="G68" s="49"/>
      <c r="H68" s="49"/>
      <c r="I68" s="49"/>
      <c r="J68" s="49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</row>
    <row r="69" spans="2:58" x14ac:dyDescent="0.25">
      <c r="B69" s="4"/>
      <c r="C69" s="4"/>
      <c r="D69" s="4"/>
      <c r="E69" s="49"/>
      <c r="F69" s="49"/>
      <c r="G69" s="49"/>
      <c r="H69" s="49"/>
      <c r="I69" s="49"/>
      <c r="J69" s="49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</row>
    <row r="70" spans="2:58" x14ac:dyDescent="0.25">
      <c r="B70" s="4"/>
      <c r="C70" s="4"/>
      <c r="D70" s="4"/>
      <c r="E70" s="49"/>
      <c r="F70" s="49"/>
      <c r="G70" s="49"/>
      <c r="H70" s="49"/>
      <c r="I70" s="49"/>
      <c r="J70" s="49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</row>
    <row r="71" spans="2:58" x14ac:dyDescent="0.25">
      <c r="B71" s="4"/>
      <c r="C71" s="4"/>
      <c r="D71" s="4"/>
      <c r="E71" s="49"/>
      <c r="F71" s="49"/>
      <c r="G71" s="49"/>
      <c r="H71" s="49"/>
      <c r="I71" s="49"/>
      <c r="J71" s="49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</row>
    <row r="72" spans="2:58" x14ac:dyDescent="0.25">
      <c r="B72" s="4"/>
      <c r="C72" s="4"/>
      <c r="D72" s="4"/>
      <c r="E72" s="49"/>
      <c r="F72" s="49"/>
      <c r="G72" s="49"/>
      <c r="H72" s="49"/>
      <c r="I72" s="49"/>
      <c r="J72" s="49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</row>
    <row r="73" spans="2:58" x14ac:dyDescent="0.25">
      <c r="B73" s="4"/>
      <c r="C73" s="4"/>
      <c r="D73" s="4"/>
      <c r="E73" s="49"/>
      <c r="F73" s="49"/>
      <c r="G73" s="49"/>
      <c r="H73" s="49"/>
      <c r="I73" s="49"/>
      <c r="J73" s="49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</row>
    <row r="74" spans="2:58" x14ac:dyDescent="0.25">
      <c r="B74" s="4"/>
      <c r="C74" s="4"/>
      <c r="D74" s="4"/>
      <c r="E74" s="49"/>
      <c r="F74" s="49"/>
      <c r="G74" s="49"/>
      <c r="H74" s="49"/>
      <c r="I74" s="49"/>
      <c r="J74" s="49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</row>
    <row r="75" spans="2:58" x14ac:dyDescent="0.25">
      <c r="B75" s="4"/>
      <c r="C75" s="4"/>
      <c r="D75" s="4"/>
      <c r="E75" s="49"/>
      <c r="F75" s="49"/>
      <c r="G75" s="49"/>
      <c r="H75" s="49"/>
      <c r="I75" s="49"/>
      <c r="J75" s="49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</row>
    <row r="76" spans="2:58" x14ac:dyDescent="0.25">
      <c r="B76" s="4"/>
      <c r="C76" s="4"/>
      <c r="D76" s="4"/>
      <c r="E76" s="49"/>
      <c r="F76" s="49"/>
      <c r="G76" s="49"/>
      <c r="H76" s="49"/>
      <c r="I76" s="49"/>
      <c r="J76" s="49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</row>
    <row r="77" spans="2:58" x14ac:dyDescent="0.25">
      <c r="B77" s="4"/>
      <c r="C77" s="4"/>
      <c r="D77" s="4"/>
      <c r="E77" s="49"/>
      <c r="F77" s="49"/>
      <c r="G77" s="49"/>
      <c r="H77" s="49"/>
      <c r="I77" s="49"/>
      <c r="J77" s="49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</row>
    <row r="78" spans="2:58" x14ac:dyDescent="0.25">
      <c r="B78" s="4"/>
      <c r="C78" s="4"/>
      <c r="D78" s="4"/>
      <c r="E78" s="49"/>
      <c r="F78" s="49"/>
      <c r="G78" s="49"/>
      <c r="H78" s="49"/>
      <c r="I78" s="49"/>
      <c r="J78" s="49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</row>
    <row r="79" spans="2:58" x14ac:dyDescent="0.25">
      <c r="B79" s="4"/>
      <c r="C79" s="4"/>
      <c r="D79" s="4"/>
      <c r="E79" s="49"/>
      <c r="F79" s="49"/>
      <c r="G79" s="49"/>
      <c r="H79" s="49"/>
      <c r="I79" s="49"/>
      <c r="J79" s="49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</row>
    <row r="80" spans="2:58" x14ac:dyDescent="0.25">
      <c r="B80" s="4"/>
      <c r="C80" s="4"/>
      <c r="D80" s="4"/>
      <c r="E80" s="49"/>
      <c r="F80" s="49"/>
      <c r="G80" s="49"/>
      <c r="H80" s="49"/>
      <c r="I80" s="49"/>
      <c r="J80" s="49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</row>
    <row r="81" spans="2:58" x14ac:dyDescent="0.25">
      <c r="B81" s="4"/>
      <c r="C81" s="4"/>
      <c r="D81" s="4"/>
      <c r="E81" s="49"/>
      <c r="F81" s="49"/>
      <c r="G81" s="49"/>
      <c r="H81" s="49"/>
      <c r="I81" s="49"/>
      <c r="J81" s="49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</row>
    <row r="82" spans="2:58" x14ac:dyDescent="0.25">
      <c r="B82" s="4"/>
      <c r="C82" s="4"/>
      <c r="D82" s="4"/>
      <c r="E82" s="49"/>
      <c r="F82" s="49"/>
      <c r="G82" s="49"/>
      <c r="H82" s="49"/>
      <c r="I82" s="49"/>
      <c r="J82" s="49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</row>
    <row r="83" spans="2:58" x14ac:dyDescent="0.25">
      <c r="B83" s="4"/>
      <c r="C83" s="4"/>
      <c r="D83" s="4"/>
      <c r="E83" s="49"/>
      <c r="F83" s="49"/>
      <c r="G83" s="49"/>
      <c r="H83" s="49"/>
      <c r="I83" s="49"/>
      <c r="J83" s="49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</row>
    <row r="84" spans="2:58" x14ac:dyDescent="0.25">
      <c r="B84" s="4"/>
      <c r="C84" s="4"/>
      <c r="D84" s="4"/>
      <c r="E84" s="49"/>
      <c r="F84" s="49"/>
      <c r="G84" s="49"/>
      <c r="H84" s="49"/>
      <c r="I84" s="49"/>
      <c r="J84" s="49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</row>
    <row r="85" spans="2:58" x14ac:dyDescent="0.25">
      <c r="B85" s="4"/>
      <c r="C85" s="4"/>
      <c r="D85" s="4"/>
      <c r="E85" s="49"/>
      <c r="F85" s="49"/>
      <c r="G85" s="49"/>
      <c r="H85" s="49"/>
      <c r="I85" s="49"/>
      <c r="J85" s="49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</row>
    <row r="86" spans="2:58" x14ac:dyDescent="0.25">
      <c r="B86" s="4"/>
      <c r="C86" s="4"/>
      <c r="D86" s="4"/>
      <c r="E86" s="49"/>
      <c r="F86" s="49"/>
      <c r="G86" s="49"/>
      <c r="H86" s="49"/>
      <c r="I86" s="49"/>
      <c r="J86" s="49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</row>
    <row r="87" spans="2:58" x14ac:dyDescent="0.25">
      <c r="B87" s="4"/>
      <c r="C87" s="4"/>
      <c r="D87" s="4"/>
      <c r="E87" s="49"/>
      <c r="F87" s="49"/>
      <c r="G87" s="49"/>
      <c r="H87" s="49"/>
      <c r="I87" s="49"/>
      <c r="J87" s="49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</row>
    <row r="88" spans="2:58" x14ac:dyDescent="0.25">
      <c r="B88" s="4"/>
      <c r="C88" s="4"/>
      <c r="D88" s="4"/>
      <c r="E88" s="49"/>
      <c r="F88" s="49"/>
      <c r="G88" s="49"/>
      <c r="H88" s="49"/>
      <c r="I88" s="49"/>
      <c r="J88" s="49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</row>
    <row r="89" spans="2:58" x14ac:dyDescent="0.25">
      <c r="B89" s="4"/>
      <c r="C89" s="4"/>
      <c r="D89" s="4"/>
      <c r="E89" s="49"/>
      <c r="F89" s="49"/>
      <c r="G89" s="49"/>
      <c r="H89" s="49"/>
      <c r="I89" s="49"/>
      <c r="J89" s="49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</row>
    <row r="90" spans="2:58" x14ac:dyDescent="0.25">
      <c r="B90" s="4"/>
      <c r="C90" s="4"/>
      <c r="D90" s="4"/>
      <c r="E90" s="49"/>
      <c r="F90" s="49"/>
      <c r="G90" s="49"/>
      <c r="H90" s="49"/>
      <c r="I90" s="49"/>
      <c r="J90" s="49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</row>
    <row r="91" spans="2:58" x14ac:dyDescent="0.25">
      <c r="B91" s="4"/>
      <c r="C91" s="4"/>
      <c r="D91" s="4"/>
      <c r="E91" s="49"/>
      <c r="F91" s="49"/>
      <c r="G91" s="49"/>
      <c r="H91" s="49"/>
      <c r="I91" s="49"/>
      <c r="J91" s="49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</row>
    <row r="92" spans="2:58" x14ac:dyDescent="0.25">
      <c r="B92" s="4"/>
      <c r="C92" s="4"/>
      <c r="D92" s="4"/>
      <c r="E92" s="49"/>
      <c r="F92" s="49"/>
      <c r="G92" s="49"/>
      <c r="H92" s="49"/>
      <c r="I92" s="49"/>
      <c r="J92" s="49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</row>
    <row r="93" spans="2:58" x14ac:dyDescent="0.25">
      <c r="B93" s="4"/>
      <c r="C93" s="4"/>
      <c r="D93" s="4"/>
      <c r="E93" s="49"/>
      <c r="F93" s="49"/>
      <c r="G93" s="49"/>
      <c r="H93" s="49"/>
      <c r="I93" s="49"/>
      <c r="J93" s="49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</row>
    <row r="94" spans="2:58" x14ac:dyDescent="0.25">
      <c r="B94" s="4"/>
      <c r="C94" s="4"/>
      <c r="D94" s="4"/>
      <c r="E94" s="49"/>
      <c r="F94" s="49"/>
      <c r="G94" s="49"/>
      <c r="H94" s="49"/>
      <c r="I94" s="49"/>
      <c r="J94" s="49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</row>
    <row r="95" spans="2:58" x14ac:dyDescent="0.25">
      <c r="B95" s="4"/>
      <c r="C95" s="4"/>
      <c r="D95" s="4"/>
      <c r="E95" s="49"/>
      <c r="F95" s="49"/>
      <c r="G95" s="49"/>
      <c r="H95" s="49"/>
      <c r="I95" s="49"/>
      <c r="J95" s="49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</row>
    <row r="96" spans="2:58" x14ac:dyDescent="0.25">
      <c r="B96" s="4"/>
      <c r="C96" s="4"/>
      <c r="D96" s="4"/>
      <c r="E96" s="49"/>
      <c r="F96" s="49"/>
      <c r="G96" s="49"/>
      <c r="H96" s="49"/>
      <c r="I96" s="49"/>
      <c r="J96" s="49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</row>
    <row r="97" spans="2:58" x14ac:dyDescent="0.25">
      <c r="B97" s="4"/>
      <c r="C97" s="4"/>
      <c r="D97" s="4"/>
      <c r="E97" s="49"/>
      <c r="F97" s="49"/>
      <c r="G97" s="49"/>
      <c r="H97" s="49"/>
      <c r="I97" s="49"/>
      <c r="J97" s="49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</row>
    <row r="98" spans="2:58" x14ac:dyDescent="0.25">
      <c r="B98" s="4"/>
      <c r="C98" s="4"/>
      <c r="D98" s="4"/>
      <c r="E98" s="49"/>
      <c r="F98" s="49"/>
      <c r="G98" s="49"/>
      <c r="H98" s="49"/>
      <c r="I98" s="49"/>
      <c r="J98" s="49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</row>
    <row r="99" spans="2:58" x14ac:dyDescent="0.25">
      <c r="B99" s="4"/>
      <c r="C99" s="4"/>
      <c r="D99" s="4"/>
      <c r="E99" s="49"/>
      <c r="F99" s="49"/>
      <c r="G99" s="49"/>
      <c r="H99" s="49"/>
      <c r="I99" s="49"/>
      <c r="J99" s="49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</row>
    <row r="100" spans="2:58" x14ac:dyDescent="0.25">
      <c r="B100" s="4"/>
      <c r="C100" s="4"/>
      <c r="D100" s="4"/>
      <c r="E100" s="49"/>
      <c r="F100" s="49"/>
      <c r="G100" s="49"/>
      <c r="H100" s="49"/>
      <c r="I100" s="49"/>
      <c r="J100" s="49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</row>
    <row r="101" spans="2:58" x14ac:dyDescent="0.25">
      <c r="B101" s="4"/>
      <c r="C101" s="4"/>
      <c r="D101" s="4"/>
      <c r="E101" s="49"/>
      <c r="F101" s="49"/>
      <c r="G101" s="49"/>
      <c r="H101" s="49"/>
      <c r="I101" s="49"/>
      <c r="J101" s="49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</row>
    <row r="102" spans="2:58" x14ac:dyDescent="0.25">
      <c r="B102" s="4"/>
      <c r="C102" s="4"/>
      <c r="D102" s="4"/>
      <c r="E102" s="49"/>
      <c r="F102" s="49"/>
      <c r="G102" s="49"/>
      <c r="H102" s="49"/>
      <c r="I102" s="49"/>
      <c r="J102" s="49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</row>
    <row r="103" spans="2:58" x14ac:dyDescent="0.25">
      <c r="B103" s="4"/>
      <c r="C103" s="4"/>
      <c r="D103" s="4"/>
      <c r="E103" s="49"/>
      <c r="F103" s="49"/>
      <c r="G103" s="49"/>
      <c r="H103" s="49"/>
      <c r="I103" s="49"/>
      <c r="J103" s="49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</row>
    <row r="104" spans="2:58" x14ac:dyDescent="0.25">
      <c r="B104" s="4"/>
      <c r="C104" s="4"/>
      <c r="D104" s="4"/>
      <c r="E104" s="49"/>
      <c r="F104" s="49"/>
      <c r="G104" s="49"/>
      <c r="H104" s="49"/>
      <c r="I104" s="49"/>
      <c r="J104" s="49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</row>
    <row r="105" spans="2:58" x14ac:dyDescent="0.25">
      <c r="B105" s="4"/>
      <c r="C105" s="4"/>
      <c r="D105" s="4"/>
      <c r="E105" s="49"/>
      <c r="F105" s="49"/>
      <c r="G105" s="49"/>
      <c r="H105" s="49"/>
      <c r="I105" s="49"/>
      <c r="J105" s="49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</row>
    <row r="106" spans="2:58" x14ac:dyDescent="0.25">
      <c r="B106" s="4"/>
      <c r="C106" s="4"/>
      <c r="D106" s="4"/>
      <c r="E106" s="49"/>
      <c r="F106" s="49"/>
      <c r="G106" s="49"/>
      <c r="H106" s="49"/>
      <c r="I106" s="49"/>
      <c r="J106" s="49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</row>
    <row r="107" spans="2:58" x14ac:dyDescent="0.25">
      <c r="B107" s="4"/>
      <c r="C107" s="4"/>
      <c r="D107" s="4"/>
      <c r="E107" s="49"/>
      <c r="F107" s="49"/>
      <c r="G107" s="49"/>
      <c r="H107" s="49"/>
      <c r="I107" s="49"/>
      <c r="J107" s="49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</row>
    <row r="108" spans="2:58" x14ac:dyDescent="0.25">
      <c r="B108" s="4"/>
      <c r="C108" s="4"/>
      <c r="D108" s="4"/>
      <c r="E108" s="49"/>
      <c r="F108" s="49"/>
      <c r="G108" s="49"/>
      <c r="H108" s="49"/>
      <c r="I108" s="49"/>
      <c r="J108" s="49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</row>
    <row r="109" spans="2:58" x14ac:dyDescent="0.25">
      <c r="B109" s="4"/>
      <c r="C109" s="4"/>
      <c r="D109" s="4"/>
      <c r="E109" s="49"/>
      <c r="F109" s="49"/>
      <c r="G109" s="49"/>
      <c r="H109" s="49"/>
      <c r="I109" s="49"/>
      <c r="J109" s="49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</row>
    <row r="110" spans="2:58" x14ac:dyDescent="0.25">
      <c r="B110" s="4"/>
      <c r="C110" s="4"/>
      <c r="D110" s="4"/>
      <c r="E110" s="49"/>
      <c r="F110" s="49"/>
      <c r="G110" s="49"/>
      <c r="H110" s="49"/>
      <c r="I110" s="49"/>
      <c r="J110" s="49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</row>
    <row r="111" spans="2:58" x14ac:dyDescent="0.25">
      <c r="B111" s="4"/>
      <c r="C111" s="4"/>
      <c r="D111" s="4"/>
      <c r="E111" s="49"/>
      <c r="F111" s="49"/>
      <c r="G111" s="49"/>
      <c r="H111" s="49"/>
      <c r="I111" s="49"/>
      <c r="J111" s="49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</row>
    <row r="112" spans="2:58" x14ac:dyDescent="0.25">
      <c r="B112" s="4"/>
      <c r="C112" s="4"/>
      <c r="D112" s="4"/>
      <c r="E112" s="49"/>
      <c r="F112" s="49"/>
      <c r="G112" s="49"/>
      <c r="H112" s="49"/>
      <c r="I112" s="49"/>
      <c r="J112" s="49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</row>
    <row r="113" spans="2:58" x14ac:dyDescent="0.25">
      <c r="B113" s="4"/>
      <c r="C113" s="4"/>
      <c r="D113" s="4"/>
      <c r="E113" s="49"/>
      <c r="F113" s="49"/>
      <c r="G113" s="49"/>
      <c r="H113" s="49"/>
      <c r="I113" s="49"/>
      <c r="J113" s="49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</row>
    <row r="114" spans="2:58" x14ac:dyDescent="0.25">
      <c r="B114" s="4"/>
      <c r="C114" s="4"/>
      <c r="D114" s="4"/>
      <c r="E114" s="49"/>
      <c r="F114" s="49"/>
      <c r="G114" s="49"/>
      <c r="H114" s="49"/>
      <c r="I114" s="49"/>
      <c r="J114" s="49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</row>
    <row r="115" spans="2:58" x14ac:dyDescent="0.25">
      <c r="B115" s="4"/>
      <c r="C115" s="4"/>
      <c r="D115" s="4"/>
      <c r="E115" s="49"/>
      <c r="F115" s="49"/>
      <c r="G115" s="49"/>
      <c r="H115" s="49"/>
      <c r="I115" s="49"/>
      <c r="J115" s="49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</row>
    <row r="116" spans="2:58" x14ac:dyDescent="0.25">
      <c r="B116" s="4"/>
      <c r="C116" s="4"/>
      <c r="D116" s="4"/>
      <c r="E116" s="49"/>
      <c r="F116" s="49"/>
      <c r="G116" s="49"/>
      <c r="H116" s="49"/>
      <c r="I116" s="49"/>
      <c r="J116" s="49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</row>
    <row r="117" spans="2:58" x14ac:dyDescent="0.25">
      <c r="B117" s="4"/>
      <c r="C117" s="4"/>
      <c r="D117" s="4"/>
      <c r="E117" s="49"/>
      <c r="F117" s="49"/>
      <c r="G117" s="49"/>
      <c r="H117" s="49"/>
      <c r="I117" s="49"/>
      <c r="J117" s="49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</row>
    <row r="118" spans="2:58" x14ac:dyDescent="0.25">
      <c r="B118" s="4"/>
      <c r="C118" s="4"/>
      <c r="D118" s="4"/>
      <c r="E118" s="49"/>
      <c r="F118" s="49"/>
      <c r="G118" s="49"/>
      <c r="H118" s="49"/>
      <c r="I118" s="49"/>
      <c r="J118" s="49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</row>
    <row r="119" spans="2:58" x14ac:dyDescent="0.25">
      <c r="B119" s="4"/>
      <c r="C119" s="4"/>
      <c r="D119" s="4"/>
      <c r="E119" s="49"/>
      <c r="F119" s="49"/>
      <c r="G119" s="49"/>
      <c r="H119" s="49"/>
      <c r="I119" s="49"/>
      <c r="J119" s="49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</row>
    <row r="120" spans="2:58" x14ac:dyDescent="0.25">
      <c r="B120" s="4"/>
      <c r="C120" s="4"/>
      <c r="D120" s="4"/>
      <c r="E120" s="49"/>
      <c r="F120" s="49"/>
      <c r="G120" s="49"/>
      <c r="H120" s="49"/>
      <c r="I120" s="49"/>
      <c r="J120" s="49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</row>
    <row r="121" spans="2:58" x14ac:dyDescent="0.25">
      <c r="B121" s="4"/>
      <c r="C121" s="4"/>
      <c r="D121" s="4"/>
      <c r="E121" s="49"/>
      <c r="F121" s="49"/>
      <c r="G121" s="49"/>
      <c r="H121" s="49"/>
      <c r="I121" s="49"/>
      <c r="J121" s="49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</row>
    <row r="122" spans="2:58" x14ac:dyDescent="0.25">
      <c r="B122" s="4"/>
      <c r="C122" s="4"/>
      <c r="D122" s="4"/>
      <c r="E122" s="49"/>
      <c r="F122" s="49"/>
      <c r="G122" s="49"/>
      <c r="H122" s="49"/>
      <c r="I122" s="49"/>
      <c r="J122" s="49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</row>
    <row r="123" spans="2:58" x14ac:dyDescent="0.25">
      <c r="B123" s="4"/>
      <c r="C123" s="4"/>
      <c r="D123" s="4"/>
      <c r="E123" s="49"/>
      <c r="F123" s="49"/>
      <c r="G123" s="49"/>
      <c r="H123" s="49"/>
      <c r="I123" s="49"/>
      <c r="J123" s="49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</row>
    <row r="124" spans="2:58" x14ac:dyDescent="0.25">
      <c r="B124" s="4"/>
      <c r="C124" s="4"/>
      <c r="D124" s="4"/>
      <c r="E124" s="49"/>
      <c r="F124" s="49"/>
      <c r="G124" s="49"/>
      <c r="H124" s="49"/>
      <c r="I124" s="49"/>
      <c r="J124" s="49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</row>
    <row r="125" spans="2:58" x14ac:dyDescent="0.25">
      <c r="B125" s="4"/>
      <c r="C125" s="4"/>
      <c r="D125" s="4"/>
      <c r="E125" s="49"/>
      <c r="F125" s="49"/>
      <c r="G125" s="49"/>
      <c r="H125" s="49"/>
      <c r="I125" s="49"/>
      <c r="J125" s="49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</row>
    <row r="126" spans="2:58" x14ac:dyDescent="0.25">
      <c r="B126" s="4"/>
      <c r="C126" s="4"/>
      <c r="D126" s="4"/>
      <c r="E126" s="49"/>
      <c r="F126" s="49"/>
      <c r="G126" s="49"/>
      <c r="H126" s="49"/>
      <c r="I126" s="49"/>
      <c r="J126" s="49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</row>
    <row r="127" spans="2:58" x14ac:dyDescent="0.25">
      <c r="B127" s="4"/>
      <c r="C127" s="4"/>
      <c r="D127" s="4"/>
      <c r="E127" s="49"/>
      <c r="F127" s="49"/>
      <c r="G127" s="49"/>
      <c r="H127" s="49"/>
      <c r="I127" s="49"/>
      <c r="J127" s="49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</row>
    <row r="128" spans="2:58" x14ac:dyDescent="0.25">
      <c r="B128" s="4"/>
      <c r="C128" s="4"/>
      <c r="D128" s="4"/>
      <c r="E128" s="49"/>
      <c r="F128" s="49"/>
      <c r="G128" s="49"/>
      <c r="H128" s="49"/>
      <c r="I128" s="49"/>
      <c r="J128" s="49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</row>
    <row r="129" spans="2:58" x14ac:dyDescent="0.25">
      <c r="B129" s="4"/>
      <c r="C129" s="4"/>
      <c r="D129" s="4"/>
      <c r="E129" s="49"/>
      <c r="F129" s="49"/>
      <c r="G129" s="49"/>
      <c r="H129" s="49"/>
      <c r="I129" s="49"/>
      <c r="J129" s="49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</row>
    <row r="130" spans="2:58" x14ac:dyDescent="0.25">
      <c r="B130" s="4"/>
      <c r="C130" s="4"/>
      <c r="D130" s="4"/>
      <c r="E130" s="49"/>
      <c r="F130" s="49"/>
      <c r="G130" s="49"/>
      <c r="H130" s="49"/>
      <c r="I130" s="49"/>
      <c r="J130" s="49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</row>
    <row r="131" spans="2:58" x14ac:dyDescent="0.25">
      <c r="B131" s="4"/>
      <c r="C131" s="4"/>
      <c r="D131" s="4"/>
      <c r="E131" s="49"/>
      <c r="F131" s="49"/>
      <c r="G131" s="49"/>
      <c r="H131" s="49"/>
      <c r="I131" s="49"/>
      <c r="J131" s="49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</row>
    <row r="132" spans="2:58" x14ac:dyDescent="0.25">
      <c r="B132" s="4"/>
      <c r="C132" s="4"/>
      <c r="D132" s="4"/>
      <c r="E132" s="49"/>
      <c r="F132" s="49"/>
      <c r="G132" s="49"/>
      <c r="H132" s="49"/>
      <c r="I132" s="49"/>
      <c r="J132" s="49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</row>
    <row r="133" spans="2:58" x14ac:dyDescent="0.25">
      <c r="B133" s="4"/>
      <c r="C133" s="4"/>
      <c r="D133" s="4"/>
      <c r="E133" s="49"/>
      <c r="F133" s="49"/>
      <c r="G133" s="49"/>
      <c r="H133" s="49"/>
      <c r="I133" s="49"/>
      <c r="J133" s="49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</row>
    <row r="134" spans="2:58" x14ac:dyDescent="0.25">
      <c r="B134" s="4"/>
      <c r="C134" s="4"/>
      <c r="D134" s="4"/>
      <c r="E134" s="49"/>
      <c r="F134" s="49"/>
      <c r="G134" s="49"/>
      <c r="H134" s="49"/>
      <c r="I134" s="49"/>
      <c r="J134" s="49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</row>
    <row r="135" spans="2:58" x14ac:dyDescent="0.25">
      <c r="B135" s="4"/>
      <c r="C135" s="4"/>
      <c r="D135" s="4"/>
      <c r="E135" s="49"/>
      <c r="F135" s="49"/>
      <c r="G135" s="49"/>
      <c r="H135" s="49"/>
      <c r="I135" s="49"/>
      <c r="J135" s="49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</row>
    <row r="136" spans="2:58" x14ac:dyDescent="0.25">
      <c r="B136" s="4"/>
      <c r="C136" s="4"/>
      <c r="D136" s="4"/>
      <c r="E136" s="49"/>
      <c r="F136" s="49"/>
      <c r="G136" s="49"/>
      <c r="H136" s="49"/>
      <c r="I136" s="49"/>
      <c r="J136" s="49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</row>
    <row r="137" spans="2:58" x14ac:dyDescent="0.25">
      <c r="B137" s="4"/>
      <c r="C137" s="4"/>
      <c r="D137" s="4"/>
      <c r="E137" s="49"/>
      <c r="F137" s="49"/>
      <c r="G137" s="49"/>
      <c r="H137" s="49"/>
      <c r="I137" s="49"/>
      <c r="J137" s="49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</row>
    <row r="138" spans="2:58" x14ac:dyDescent="0.25">
      <c r="B138" s="4"/>
      <c r="C138" s="4"/>
      <c r="D138" s="4"/>
      <c r="E138" s="49"/>
      <c r="F138" s="49"/>
      <c r="G138" s="49"/>
      <c r="H138" s="49"/>
      <c r="I138" s="49"/>
      <c r="J138" s="49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</row>
    <row r="139" spans="2:58" x14ac:dyDescent="0.25">
      <c r="B139" s="4"/>
      <c r="C139" s="4"/>
      <c r="D139" s="4"/>
      <c r="E139" s="49"/>
      <c r="F139" s="49"/>
      <c r="G139" s="49"/>
      <c r="H139" s="49"/>
      <c r="I139" s="49"/>
      <c r="J139" s="49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</row>
    <row r="140" spans="2:58" x14ac:dyDescent="0.25">
      <c r="B140" s="4"/>
      <c r="C140" s="4"/>
      <c r="D140" s="4"/>
      <c r="E140" s="49"/>
      <c r="F140" s="49"/>
      <c r="G140" s="49"/>
      <c r="H140" s="49"/>
      <c r="I140" s="49"/>
      <c r="J140" s="49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</row>
    <row r="141" spans="2:58" x14ac:dyDescent="0.25">
      <c r="B141" s="4"/>
      <c r="C141" s="4"/>
      <c r="D141" s="4"/>
      <c r="E141" s="49"/>
      <c r="F141" s="49"/>
      <c r="G141" s="49"/>
      <c r="H141" s="49"/>
      <c r="I141" s="49"/>
      <c r="J141" s="49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</row>
    <row r="142" spans="2:58" x14ac:dyDescent="0.25">
      <c r="B142" s="4"/>
      <c r="C142" s="4"/>
      <c r="D142" s="4"/>
      <c r="E142" s="49"/>
      <c r="F142" s="49"/>
      <c r="G142" s="49"/>
      <c r="H142" s="49"/>
      <c r="I142" s="49"/>
      <c r="J142" s="49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</row>
    <row r="143" spans="2:58" x14ac:dyDescent="0.25">
      <c r="B143" s="4"/>
      <c r="C143" s="4"/>
      <c r="D143" s="4"/>
      <c r="E143" s="49"/>
      <c r="F143" s="49"/>
      <c r="G143" s="49"/>
      <c r="H143" s="49"/>
      <c r="I143" s="49"/>
      <c r="J143" s="49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</row>
    <row r="144" spans="2:58" x14ac:dyDescent="0.25">
      <c r="B144" s="4"/>
      <c r="C144" s="4"/>
      <c r="D144" s="4"/>
      <c r="E144" s="49"/>
      <c r="F144" s="49"/>
      <c r="G144" s="49"/>
      <c r="H144" s="49"/>
      <c r="I144" s="49"/>
      <c r="J144" s="49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</row>
    <row r="145" spans="2:58" x14ac:dyDescent="0.25">
      <c r="B145" s="4"/>
      <c r="C145" s="4"/>
      <c r="D145" s="4"/>
      <c r="E145" s="49"/>
      <c r="F145" s="49"/>
      <c r="G145" s="49"/>
      <c r="H145" s="49"/>
      <c r="I145" s="49"/>
      <c r="J145" s="49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</row>
    <row r="146" spans="2:58" x14ac:dyDescent="0.25">
      <c r="B146" s="4"/>
      <c r="C146" s="4"/>
      <c r="D146" s="4"/>
      <c r="E146" s="49"/>
      <c r="F146" s="49"/>
      <c r="G146" s="49"/>
      <c r="H146" s="49"/>
      <c r="I146" s="49"/>
      <c r="J146" s="49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</row>
    <row r="147" spans="2:58" x14ac:dyDescent="0.25">
      <c r="B147" s="4"/>
      <c r="C147" s="4"/>
      <c r="D147" s="4"/>
      <c r="E147" s="49"/>
      <c r="F147" s="49"/>
      <c r="G147" s="49"/>
      <c r="H147" s="49"/>
      <c r="I147" s="49"/>
      <c r="J147" s="49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</row>
    <row r="148" spans="2:58" x14ac:dyDescent="0.25">
      <c r="B148" s="4"/>
      <c r="C148" s="4"/>
      <c r="D148" s="4"/>
      <c r="E148" s="49"/>
      <c r="F148" s="49"/>
      <c r="G148" s="49"/>
      <c r="H148" s="49"/>
      <c r="I148" s="49"/>
      <c r="J148" s="49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</row>
    <row r="149" spans="2:58" x14ac:dyDescent="0.25">
      <c r="B149" s="4"/>
      <c r="C149" s="4"/>
      <c r="D149" s="4"/>
      <c r="E149" s="49"/>
      <c r="F149" s="49"/>
      <c r="G149" s="49"/>
      <c r="H149" s="49"/>
      <c r="I149" s="49"/>
      <c r="J149" s="49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</row>
    <row r="150" spans="2:58" x14ac:dyDescent="0.25">
      <c r="B150" s="4"/>
      <c r="C150" s="4"/>
      <c r="D150" s="4"/>
      <c r="E150" s="49"/>
      <c r="F150" s="49"/>
      <c r="G150" s="49"/>
      <c r="H150" s="49"/>
      <c r="I150" s="49"/>
      <c r="J150" s="49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</row>
    <row r="151" spans="2:58" x14ac:dyDescent="0.25">
      <c r="B151" s="4"/>
      <c r="C151" s="4"/>
      <c r="D151" s="4"/>
      <c r="E151" s="49"/>
      <c r="F151" s="49"/>
      <c r="G151" s="49"/>
      <c r="H151" s="49"/>
      <c r="I151" s="49"/>
      <c r="J151" s="49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</row>
    <row r="152" spans="2:58" x14ac:dyDescent="0.25">
      <c r="B152" s="4"/>
      <c r="C152" s="4"/>
      <c r="D152" s="4"/>
      <c r="E152" s="49"/>
      <c r="F152" s="49"/>
      <c r="G152" s="49"/>
      <c r="H152" s="49"/>
      <c r="I152" s="49"/>
      <c r="J152" s="49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</row>
    <row r="153" spans="2:58" x14ac:dyDescent="0.25">
      <c r="B153" s="4"/>
      <c r="C153" s="4"/>
      <c r="D153" s="4"/>
      <c r="E153" s="49"/>
      <c r="F153" s="49"/>
      <c r="G153" s="49"/>
      <c r="H153" s="49"/>
      <c r="I153" s="49"/>
      <c r="J153" s="49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</row>
    <row r="154" spans="2:58" x14ac:dyDescent="0.25">
      <c r="B154" s="4"/>
      <c r="C154" s="4"/>
      <c r="D154" s="4"/>
      <c r="E154" s="49"/>
      <c r="F154" s="49"/>
      <c r="G154" s="49"/>
      <c r="H154" s="49"/>
      <c r="I154" s="49"/>
      <c r="J154" s="49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</row>
    <row r="155" spans="2:58" x14ac:dyDescent="0.25">
      <c r="B155" s="4"/>
      <c r="C155" s="4"/>
      <c r="D155" s="4"/>
      <c r="E155" s="49"/>
      <c r="F155" s="49"/>
      <c r="G155" s="49"/>
      <c r="H155" s="49"/>
      <c r="I155" s="49"/>
      <c r="J155" s="49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</row>
    <row r="156" spans="2:58" x14ac:dyDescent="0.25">
      <c r="B156" s="4"/>
      <c r="C156" s="4"/>
      <c r="D156" s="4"/>
      <c r="E156" s="49"/>
      <c r="F156" s="49"/>
      <c r="G156" s="49"/>
      <c r="H156" s="49"/>
      <c r="I156" s="49"/>
      <c r="J156" s="49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</row>
    <row r="157" spans="2:58" x14ac:dyDescent="0.25">
      <c r="B157" s="4"/>
      <c r="C157" s="4"/>
      <c r="D157" s="4"/>
      <c r="E157" s="49"/>
      <c r="F157" s="49"/>
      <c r="G157" s="49"/>
      <c r="H157" s="49"/>
      <c r="I157" s="49"/>
      <c r="J157" s="49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</row>
    <row r="158" spans="2:58" x14ac:dyDescent="0.25">
      <c r="B158" s="4"/>
      <c r="C158" s="4"/>
      <c r="D158" s="4"/>
      <c r="E158" s="49"/>
      <c r="F158" s="49"/>
      <c r="G158" s="49"/>
      <c r="H158" s="49"/>
      <c r="I158" s="49"/>
      <c r="J158" s="49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</row>
    <row r="159" spans="2:58" x14ac:dyDescent="0.25">
      <c r="B159" s="4"/>
      <c r="C159" s="4"/>
      <c r="D159" s="4"/>
      <c r="E159" s="49"/>
      <c r="F159" s="49"/>
      <c r="G159" s="49"/>
      <c r="H159" s="49"/>
      <c r="I159" s="49"/>
      <c r="J159" s="49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</row>
    <row r="160" spans="2:58" x14ac:dyDescent="0.25">
      <c r="B160" s="4"/>
      <c r="C160" s="4"/>
      <c r="D160" s="4"/>
      <c r="E160" s="49"/>
      <c r="F160" s="49"/>
      <c r="G160" s="49"/>
      <c r="H160" s="49"/>
      <c r="I160" s="49"/>
      <c r="J160" s="49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</row>
    <row r="161" spans="2:58" x14ac:dyDescent="0.25">
      <c r="B161" s="4"/>
      <c r="C161" s="4"/>
      <c r="D161" s="4"/>
      <c r="E161" s="49"/>
      <c r="F161" s="49"/>
      <c r="G161" s="49"/>
      <c r="H161" s="49"/>
      <c r="I161" s="49"/>
      <c r="J161" s="49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</row>
    <row r="162" spans="2:58" x14ac:dyDescent="0.25">
      <c r="B162" s="4"/>
      <c r="C162" s="4"/>
      <c r="D162" s="4"/>
      <c r="E162" s="49"/>
      <c r="F162" s="49"/>
      <c r="G162" s="49"/>
      <c r="H162" s="49"/>
      <c r="I162" s="49"/>
      <c r="J162" s="49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</row>
    <row r="163" spans="2:58" x14ac:dyDescent="0.25">
      <c r="B163" s="4"/>
      <c r="C163" s="4"/>
      <c r="D163" s="4"/>
      <c r="E163" s="49"/>
      <c r="F163" s="49"/>
      <c r="G163" s="49"/>
      <c r="H163" s="49"/>
      <c r="I163" s="49"/>
      <c r="J163" s="49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</row>
    <row r="164" spans="2:58" x14ac:dyDescent="0.25">
      <c r="B164" s="4"/>
      <c r="C164" s="4"/>
      <c r="D164" s="4"/>
      <c r="E164" s="49"/>
      <c r="F164" s="49"/>
      <c r="G164" s="49"/>
      <c r="H164" s="49"/>
      <c r="I164" s="49"/>
      <c r="J164" s="49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</row>
    <row r="165" spans="2:58" x14ac:dyDescent="0.25">
      <c r="B165" s="4"/>
      <c r="C165" s="4"/>
      <c r="D165" s="4"/>
      <c r="E165" s="49"/>
      <c r="F165" s="49"/>
      <c r="G165" s="49"/>
      <c r="H165" s="49"/>
      <c r="I165" s="49"/>
      <c r="J165" s="49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</row>
    <row r="166" spans="2:58" x14ac:dyDescent="0.25">
      <c r="B166" s="4"/>
      <c r="C166" s="4"/>
      <c r="D166" s="4"/>
      <c r="E166" s="49"/>
      <c r="F166" s="49"/>
      <c r="G166" s="49"/>
      <c r="H166" s="49"/>
      <c r="I166" s="49"/>
      <c r="J166" s="49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</row>
    <row r="167" spans="2:58" x14ac:dyDescent="0.25">
      <c r="B167" s="4"/>
      <c r="C167" s="4"/>
      <c r="D167" s="4"/>
      <c r="E167" s="49"/>
      <c r="F167" s="49"/>
      <c r="G167" s="49"/>
      <c r="H167" s="49"/>
      <c r="I167" s="49"/>
      <c r="J167" s="49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</row>
    <row r="168" spans="2:58" x14ac:dyDescent="0.25">
      <c r="B168" s="4"/>
      <c r="C168" s="4"/>
      <c r="D168" s="4"/>
      <c r="E168" s="49"/>
      <c r="F168" s="49"/>
      <c r="G168" s="49"/>
      <c r="H168" s="49"/>
      <c r="I168" s="49"/>
      <c r="J168" s="49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</row>
    <row r="169" spans="2:58" x14ac:dyDescent="0.25">
      <c r="B169" s="4"/>
      <c r="C169" s="4"/>
      <c r="D169" s="4"/>
      <c r="E169" s="49"/>
      <c r="F169" s="49"/>
      <c r="G169" s="49"/>
      <c r="H169" s="49"/>
      <c r="I169" s="49"/>
      <c r="J169" s="49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</row>
    <row r="170" spans="2:58" x14ac:dyDescent="0.25">
      <c r="B170" s="4"/>
      <c r="C170" s="4"/>
      <c r="D170" s="4"/>
      <c r="E170" s="49"/>
      <c r="F170" s="49"/>
      <c r="G170" s="49"/>
      <c r="H170" s="49"/>
      <c r="I170" s="49"/>
      <c r="J170" s="49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</row>
    <row r="171" spans="2:58" x14ac:dyDescent="0.25">
      <c r="B171" s="4"/>
      <c r="C171" s="4"/>
      <c r="D171" s="4"/>
      <c r="E171" s="49"/>
      <c r="F171" s="49"/>
      <c r="G171" s="49"/>
      <c r="H171" s="49"/>
      <c r="I171" s="49"/>
      <c r="J171" s="49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</row>
    <row r="172" spans="2:58" x14ac:dyDescent="0.25">
      <c r="B172" s="4"/>
      <c r="C172" s="4"/>
      <c r="D172" s="4"/>
      <c r="E172" s="49"/>
      <c r="F172" s="49"/>
      <c r="G172" s="49"/>
      <c r="H172" s="49"/>
      <c r="I172" s="49"/>
      <c r="J172" s="49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</row>
    <row r="173" spans="2:58" x14ac:dyDescent="0.25">
      <c r="B173" s="4"/>
      <c r="C173" s="4"/>
      <c r="D173" s="4"/>
      <c r="E173" s="49"/>
      <c r="F173" s="49"/>
      <c r="G173" s="49"/>
      <c r="H173" s="49"/>
      <c r="I173" s="49"/>
      <c r="J173" s="49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</row>
    <row r="174" spans="2:58" x14ac:dyDescent="0.25">
      <c r="B174" s="4"/>
      <c r="C174" s="4"/>
      <c r="D174" s="4"/>
      <c r="E174" s="49"/>
      <c r="F174" s="49"/>
      <c r="G174" s="49"/>
      <c r="H174" s="49"/>
      <c r="I174" s="49"/>
      <c r="J174" s="49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</row>
    <row r="175" spans="2:58" x14ac:dyDescent="0.25">
      <c r="B175" s="4"/>
      <c r="C175" s="4"/>
      <c r="D175" s="4"/>
      <c r="E175" s="49"/>
      <c r="F175" s="49"/>
      <c r="G175" s="49"/>
      <c r="H175" s="49"/>
      <c r="I175" s="49"/>
      <c r="J175" s="49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</row>
    <row r="176" spans="2:58" x14ac:dyDescent="0.25">
      <c r="B176" s="4"/>
      <c r="C176" s="4"/>
      <c r="D176" s="4"/>
      <c r="E176" s="49"/>
      <c r="F176" s="49"/>
      <c r="G176" s="49"/>
      <c r="H176" s="49"/>
      <c r="I176" s="49"/>
      <c r="J176" s="49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</row>
    <row r="177" spans="2:58" x14ac:dyDescent="0.25">
      <c r="B177" s="4"/>
      <c r="C177" s="4"/>
      <c r="D177" s="4"/>
      <c r="E177" s="49"/>
      <c r="F177" s="49"/>
      <c r="G177" s="49"/>
      <c r="H177" s="49"/>
      <c r="I177" s="49"/>
      <c r="J177" s="49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</row>
    <row r="178" spans="2:58" x14ac:dyDescent="0.25">
      <c r="B178" s="4"/>
      <c r="C178" s="4"/>
      <c r="D178" s="4"/>
      <c r="E178" s="49"/>
      <c r="F178" s="49"/>
      <c r="G178" s="49"/>
      <c r="H178" s="49"/>
      <c r="I178" s="49"/>
      <c r="J178" s="49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</row>
    <row r="179" spans="2:58" x14ac:dyDescent="0.25">
      <c r="B179" s="4"/>
      <c r="C179" s="4"/>
      <c r="D179" s="4"/>
      <c r="E179" s="49"/>
      <c r="F179" s="49"/>
      <c r="G179" s="49"/>
      <c r="H179" s="49"/>
      <c r="I179" s="49"/>
      <c r="J179" s="49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</row>
    <row r="180" spans="2:58" x14ac:dyDescent="0.25">
      <c r="B180" s="4"/>
      <c r="C180" s="4"/>
      <c r="D180" s="4"/>
      <c r="E180" s="49"/>
      <c r="F180" s="49"/>
      <c r="G180" s="49"/>
      <c r="H180" s="49"/>
      <c r="I180" s="49"/>
      <c r="J180" s="49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</row>
    <row r="181" spans="2:58" x14ac:dyDescent="0.25">
      <c r="B181" s="4"/>
      <c r="C181" s="4"/>
      <c r="D181" s="4"/>
      <c r="E181" s="49"/>
      <c r="F181" s="49"/>
      <c r="G181" s="49"/>
      <c r="H181" s="49"/>
      <c r="I181" s="49"/>
      <c r="J181" s="49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</row>
    <row r="182" spans="2:58" x14ac:dyDescent="0.25">
      <c r="B182" s="4"/>
      <c r="C182" s="4"/>
      <c r="D182" s="4"/>
      <c r="E182" s="49"/>
      <c r="F182" s="49"/>
      <c r="G182" s="49"/>
      <c r="H182" s="49"/>
      <c r="I182" s="49"/>
      <c r="J182" s="49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</row>
    <row r="183" spans="2:58" x14ac:dyDescent="0.25">
      <c r="B183" s="4"/>
      <c r="C183" s="4"/>
      <c r="D183" s="4"/>
      <c r="E183" s="49"/>
      <c r="F183" s="49"/>
      <c r="G183" s="49"/>
      <c r="H183" s="49"/>
      <c r="I183" s="49"/>
      <c r="J183" s="49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</row>
    <row r="184" spans="2:58" x14ac:dyDescent="0.25">
      <c r="B184" s="4"/>
      <c r="C184" s="4"/>
      <c r="D184" s="4"/>
      <c r="E184" s="49"/>
      <c r="F184" s="49"/>
      <c r="G184" s="49"/>
      <c r="H184" s="49"/>
      <c r="I184" s="49"/>
      <c r="J184" s="49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</row>
    <row r="185" spans="2:58" x14ac:dyDescent="0.25">
      <c r="B185" s="4"/>
      <c r="C185" s="4"/>
      <c r="D185" s="4"/>
      <c r="E185" s="49"/>
      <c r="F185" s="49"/>
      <c r="G185" s="49"/>
      <c r="H185" s="49"/>
      <c r="I185" s="49"/>
      <c r="J185" s="49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</row>
    <row r="186" spans="2:58" x14ac:dyDescent="0.25">
      <c r="B186" s="4"/>
      <c r="C186" s="4"/>
      <c r="D186" s="4"/>
      <c r="E186" s="49"/>
      <c r="F186" s="49"/>
      <c r="G186" s="49"/>
      <c r="H186" s="49"/>
      <c r="I186" s="49"/>
      <c r="J186" s="49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</row>
    <row r="187" spans="2:58" x14ac:dyDescent="0.25">
      <c r="B187" s="4"/>
      <c r="C187" s="4"/>
      <c r="D187" s="4"/>
      <c r="E187" s="49"/>
      <c r="F187" s="49"/>
      <c r="G187" s="49"/>
      <c r="H187" s="49"/>
      <c r="I187" s="49"/>
      <c r="J187" s="49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</row>
    <row r="188" spans="2:58" x14ac:dyDescent="0.25">
      <c r="B188" s="4"/>
      <c r="C188" s="4"/>
      <c r="D188" s="4"/>
      <c r="E188" s="49"/>
      <c r="F188" s="49"/>
      <c r="G188" s="49"/>
      <c r="H188" s="49"/>
      <c r="I188" s="49"/>
      <c r="J188" s="49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</row>
    <row r="189" spans="2:58" x14ac:dyDescent="0.25">
      <c r="B189" s="4"/>
      <c r="C189" s="4"/>
      <c r="D189" s="4"/>
      <c r="E189" s="49"/>
      <c r="F189" s="49"/>
      <c r="G189" s="49"/>
      <c r="H189" s="49"/>
      <c r="I189" s="49"/>
      <c r="J189" s="49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</row>
    <row r="190" spans="2:58" x14ac:dyDescent="0.25">
      <c r="B190" s="4"/>
      <c r="C190" s="4"/>
      <c r="D190" s="4"/>
      <c r="E190" s="49"/>
      <c r="F190" s="49"/>
      <c r="G190" s="49"/>
      <c r="H190" s="49"/>
      <c r="I190" s="49"/>
      <c r="J190" s="49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</row>
    <row r="191" spans="2:58" x14ac:dyDescent="0.25">
      <c r="B191" s="4"/>
      <c r="C191" s="4"/>
      <c r="D191" s="4"/>
      <c r="E191" s="49"/>
      <c r="F191" s="49"/>
      <c r="G191" s="49"/>
      <c r="H191" s="49"/>
      <c r="I191" s="49"/>
      <c r="J191" s="49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</row>
    <row r="192" spans="2:58" x14ac:dyDescent="0.25">
      <c r="B192" s="4"/>
      <c r="C192" s="4"/>
      <c r="D192" s="4"/>
      <c r="E192" s="49"/>
      <c r="F192" s="49"/>
      <c r="G192" s="49"/>
      <c r="H192" s="49"/>
      <c r="I192" s="49"/>
      <c r="J192" s="49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</row>
    <row r="193" spans="2:58" x14ac:dyDescent="0.25">
      <c r="B193" s="4"/>
      <c r="C193" s="4"/>
      <c r="D193" s="4"/>
      <c r="E193" s="49"/>
      <c r="F193" s="49"/>
      <c r="G193" s="49"/>
      <c r="H193" s="49"/>
      <c r="I193" s="49"/>
      <c r="J193" s="49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</row>
    <row r="194" spans="2:58" x14ac:dyDescent="0.25">
      <c r="B194" s="4"/>
      <c r="C194" s="4"/>
      <c r="D194" s="4"/>
      <c r="E194" s="49"/>
      <c r="F194" s="49"/>
      <c r="G194" s="49"/>
      <c r="H194" s="49"/>
      <c r="I194" s="49"/>
      <c r="J194" s="49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</row>
    <row r="195" spans="2:58" x14ac:dyDescent="0.25">
      <c r="B195" s="4"/>
      <c r="C195" s="4"/>
      <c r="D195" s="4"/>
      <c r="E195" s="49"/>
      <c r="F195" s="49"/>
      <c r="G195" s="49"/>
      <c r="H195" s="49"/>
      <c r="I195" s="49"/>
      <c r="J195" s="49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</row>
    <row r="196" spans="2:58" x14ac:dyDescent="0.25">
      <c r="B196" s="4"/>
      <c r="C196" s="4"/>
      <c r="D196" s="4"/>
      <c r="E196" s="49"/>
      <c r="F196" s="49"/>
      <c r="G196" s="49"/>
      <c r="H196" s="49"/>
      <c r="I196" s="49"/>
      <c r="J196" s="49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</row>
    <row r="197" spans="2:58" x14ac:dyDescent="0.25">
      <c r="B197" s="4"/>
      <c r="C197" s="4"/>
      <c r="D197" s="4"/>
      <c r="E197" s="49"/>
      <c r="F197" s="49"/>
      <c r="G197" s="49"/>
      <c r="H197" s="49"/>
      <c r="I197" s="49"/>
      <c r="J197" s="49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</row>
    <row r="198" spans="2:58" x14ac:dyDescent="0.25">
      <c r="B198" s="4"/>
      <c r="C198" s="4"/>
      <c r="D198" s="4"/>
      <c r="E198" s="49"/>
      <c r="F198" s="49"/>
      <c r="G198" s="49"/>
      <c r="H198" s="49"/>
      <c r="I198" s="49"/>
      <c r="J198" s="49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</row>
    <row r="199" spans="2:58" x14ac:dyDescent="0.25">
      <c r="B199" s="4"/>
      <c r="C199" s="4"/>
      <c r="D199" s="4"/>
      <c r="E199" s="49"/>
      <c r="F199" s="49"/>
      <c r="G199" s="49"/>
      <c r="H199" s="49"/>
      <c r="I199" s="49"/>
      <c r="J199" s="49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</row>
    <row r="200" spans="2:58" x14ac:dyDescent="0.25">
      <c r="B200" s="4"/>
      <c r="C200" s="4"/>
      <c r="D200" s="4"/>
      <c r="E200" s="49"/>
      <c r="F200" s="49"/>
      <c r="G200" s="49"/>
      <c r="H200" s="49"/>
      <c r="I200" s="49"/>
      <c r="J200" s="49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</row>
    <row r="201" spans="2:58" x14ac:dyDescent="0.25">
      <c r="B201" s="4"/>
      <c r="C201" s="4"/>
      <c r="D201" s="4"/>
      <c r="E201" s="49"/>
      <c r="F201" s="49"/>
      <c r="G201" s="49"/>
      <c r="H201" s="49"/>
      <c r="I201" s="49"/>
      <c r="J201" s="49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</row>
    <row r="202" spans="2:58" x14ac:dyDescent="0.25">
      <c r="B202" s="4"/>
      <c r="C202" s="4"/>
      <c r="D202" s="4"/>
      <c r="E202" s="49"/>
      <c r="F202" s="49"/>
      <c r="G202" s="49"/>
      <c r="H202" s="49"/>
      <c r="I202" s="49"/>
      <c r="J202" s="49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</row>
    <row r="203" spans="2:58" x14ac:dyDescent="0.25">
      <c r="B203" s="4"/>
      <c r="C203" s="4"/>
      <c r="D203" s="4"/>
      <c r="E203" s="49"/>
      <c r="F203" s="49"/>
      <c r="G203" s="49"/>
      <c r="H203" s="49"/>
      <c r="I203" s="49"/>
      <c r="J203" s="49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</row>
    <row r="204" spans="2:58" x14ac:dyDescent="0.25">
      <c r="B204" s="4"/>
      <c r="C204" s="4"/>
      <c r="D204" s="4"/>
      <c r="E204" s="49"/>
      <c r="F204" s="49"/>
      <c r="G204" s="49"/>
      <c r="H204" s="49"/>
      <c r="I204" s="49"/>
      <c r="J204" s="49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</row>
    <row r="205" spans="2:58" x14ac:dyDescent="0.25">
      <c r="B205" s="4"/>
      <c r="C205" s="4"/>
      <c r="D205" s="4"/>
      <c r="E205" s="49"/>
      <c r="F205" s="49"/>
      <c r="G205" s="49"/>
      <c r="H205" s="49"/>
      <c r="I205" s="49"/>
      <c r="J205" s="49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</row>
    <row r="206" spans="2:58" x14ac:dyDescent="0.25">
      <c r="B206" s="4"/>
      <c r="C206" s="4"/>
      <c r="D206" s="4"/>
      <c r="E206" s="49"/>
      <c r="F206" s="49"/>
      <c r="G206" s="49"/>
      <c r="H206" s="49"/>
      <c r="I206" s="49"/>
      <c r="J206" s="49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</row>
    <row r="207" spans="2:58" x14ac:dyDescent="0.25">
      <c r="B207" s="4"/>
      <c r="C207" s="4"/>
      <c r="D207" s="4"/>
      <c r="E207" s="49"/>
      <c r="F207" s="49"/>
      <c r="G207" s="49"/>
      <c r="H207" s="49"/>
      <c r="I207" s="49"/>
      <c r="J207" s="49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</row>
    <row r="208" spans="2:58" x14ac:dyDescent="0.25">
      <c r="B208" s="4"/>
      <c r="C208" s="4"/>
      <c r="D208" s="4"/>
      <c r="E208" s="49"/>
      <c r="F208" s="49"/>
      <c r="G208" s="49"/>
      <c r="H208" s="49"/>
      <c r="I208" s="49"/>
      <c r="J208" s="49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</row>
    <row r="209" spans="2:58" x14ac:dyDescent="0.25">
      <c r="B209" s="4"/>
      <c r="C209" s="4"/>
      <c r="D209" s="4"/>
      <c r="E209" s="49"/>
      <c r="F209" s="49"/>
      <c r="G209" s="49"/>
      <c r="H209" s="49"/>
      <c r="I209" s="49"/>
      <c r="J209" s="49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</row>
    <row r="210" spans="2:58" x14ac:dyDescent="0.25">
      <c r="B210" s="4"/>
      <c r="C210" s="4"/>
      <c r="D210" s="4"/>
      <c r="E210" s="49"/>
      <c r="F210" s="49"/>
      <c r="G210" s="49"/>
      <c r="H210" s="49"/>
      <c r="I210" s="49"/>
      <c r="J210" s="49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</row>
    <row r="211" spans="2:58" x14ac:dyDescent="0.25">
      <c r="B211" s="4"/>
      <c r="C211" s="4"/>
      <c r="D211" s="4"/>
      <c r="E211" s="49"/>
      <c r="F211" s="49"/>
      <c r="G211" s="49"/>
      <c r="H211" s="49"/>
      <c r="I211" s="49"/>
      <c r="J211" s="49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</row>
    <row r="212" spans="2:58" x14ac:dyDescent="0.25">
      <c r="B212" s="4"/>
      <c r="C212" s="4"/>
      <c r="D212" s="4"/>
      <c r="E212" s="49"/>
      <c r="F212" s="49"/>
      <c r="G212" s="49"/>
      <c r="H212" s="49"/>
      <c r="I212" s="49"/>
      <c r="J212" s="49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</row>
    <row r="213" spans="2:58" x14ac:dyDescent="0.25">
      <c r="B213" s="4"/>
      <c r="C213" s="4"/>
      <c r="D213" s="4"/>
      <c r="E213" s="49"/>
      <c r="F213" s="49"/>
      <c r="G213" s="49"/>
      <c r="H213" s="49"/>
      <c r="I213" s="49"/>
      <c r="J213" s="49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</row>
    <row r="214" spans="2:58" x14ac:dyDescent="0.25">
      <c r="B214" s="4"/>
      <c r="C214" s="4"/>
      <c r="D214" s="4"/>
      <c r="E214" s="49"/>
      <c r="F214" s="49"/>
      <c r="G214" s="49"/>
      <c r="H214" s="49"/>
      <c r="I214" s="49"/>
      <c r="J214" s="49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</row>
    <row r="215" spans="2:58" x14ac:dyDescent="0.25">
      <c r="B215" s="4"/>
      <c r="C215" s="4"/>
      <c r="D215" s="4"/>
      <c r="E215" s="49"/>
      <c r="F215" s="49"/>
      <c r="G215" s="49"/>
      <c r="H215" s="49"/>
      <c r="I215" s="49"/>
      <c r="J215" s="49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</row>
    <row r="216" spans="2:58" x14ac:dyDescent="0.25">
      <c r="B216" s="4"/>
      <c r="C216" s="4"/>
      <c r="D216" s="4"/>
      <c r="E216" s="49"/>
      <c r="F216" s="49"/>
      <c r="G216" s="49"/>
      <c r="H216" s="49"/>
      <c r="I216" s="49"/>
      <c r="J216" s="49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</row>
    <row r="217" spans="2:58" x14ac:dyDescent="0.25">
      <c r="B217" s="4"/>
      <c r="C217" s="4"/>
      <c r="D217" s="4"/>
      <c r="E217" s="49"/>
      <c r="F217" s="49"/>
      <c r="G217" s="49"/>
      <c r="H217" s="49"/>
      <c r="I217" s="49"/>
      <c r="J217" s="49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</row>
    <row r="218" spans="2:58" x14ac:dyDescent="0.25">
      <c r="B218" s="4"/>
      <c r="C218" s="4"/>
      <c r="D218" s="4"/>
      <c r="E218" s="49"/>
      <c r="F218" s="49"/>
      <c r="G218" s="49"/>
      <c r="H218" s="49"/>
      <c r="I218" s="49"/>
      <c r="J218" s="49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</row>
    <row r="219" spans="2:58" x14ac:dyDescent="0.25">
      <c r="B219" s="4"/>
      <c r="C219" s="4"/>
      <c r="D219" s="4"/>
      <c r="E219" s="49"/>
      <c r="F219" s="49"/>
      <c r="G219" s="49"/>
      <c r="H219" s="49"/>
      <c r="I219" s="49"/>
      <c r="J219" s="49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</row>
    <row r="220" spans="2:58" x14ac:dyDescent="0.25">
      <c r="B220" s="4"/>
      <c r="C220" s="4"/>
      <c r="D220" s="4"/>
      <c r="E220" s="49"/>
      <c r="F220" s="49"/>
      <c r="G220" s="49"/>
      <c r="H220" s="49"/>
      <c r="I220" s="49"/>
      <c r="J220" s="49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</row>
    <row r="221" spans="2:58" x14ac:dyDescent="0.25">
      <c r="B221" s="4"/>
      <c r="C221" s="4"/>
      <c r="D221" s="4"/>
      <c r="E221" s="49"/>
      <c r="F221" s="49"/>
      <c r="G221" s="49"/>
      <c r="H221" s="49"/>
      <c r="I221" s="49"/>
      <c r="J221" s="49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</row>
    <row r="222" spans="2:58" x14ac:dyDescent="0.25">
      <c r="B222" s="4"/>
      <c r="C222" s="4"/>
      <c r="D222" s="4"/>
      <c r="E222" s="49"/>
      <c r="F222" s="49"/>
      <c r="G222" s="49"/>
      <c r="H222" s="49"/>
      <c r="I222" s="49"/>
      <c r="J222" s="49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</row>
    <row r="223" spans="2:58" x14ac:dyDescent="0.25">
      <c r="B223" s="4"/>
      <c r="C223" s="4"/>
      <c r="D223" s="4"/>
      <c r="E223" s="49"/>
      <c r="F223" s="49"/>
      <c r="G223" s="49"/>
      <c r="H223" s="49"/>
      <c r="I223" s="49"/>
      <c r="J223" s="49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</row>
    <row r="224" spans="2:58" x14ac:dyDescent="0.25">
      <c r="B224" s="4"/>
      <c r="C224" s="4"/>
      <c r="D224" s="4"/>
      <c r="E224" s="49"/>
      <c r="F224" s="49"/>
      <c r="G224" s="49"/>
      <c r="H224" s="49"/>
      <c r="I224" s="49"/>
      <c r="J224" s="49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</row>
    <row r="225" spans="2:58" x14ac:dyDescent="0.25">
      <c r="B225" s="4"/>
      <c r="C225" s="4"/>
      <c r="D225" s="4"/>
      <c r="E225" s="49"/>
      <c r="F225" s="49"/>
      <c r="G225" s="49"/>
      <c r="H225" s="49"/>
      <c r="I225" s="49"/>
      <c r="J225" s="49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</row>
    <row r="226" spans="2:58" x14ac:dyDescent="0.25">
      <c r="B226" s="4"/>
      <c r="C226" s="4"/>
      <c r="D226" s="4"/>
      <c r="E226" s="49"/>
      <c r="F226" s="49"/>
      <c r="G226" s="49"/>
      <c r="H226" s="49"/>
      <c r="I226" s="49"/>
      <c r="J226" s="49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</row>
    <row r="227" spans="2:58" x14ac:dyDescent="0.25">
      <c r="B227" s="4"/>
      <c r="C227" s="4"/>
      <c r="D227" s="4"/>
      <c r="E227" s="49"/>
      <c r="F227" s="49"/>
      <c r="G227" s="49"/>
      <c r="H227" s="49"/>
      <c r="I227" s="49"/>
      <c r="J227" s="49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</row>
    <row r="228" spans="2:58" x14ac:dyDescent="0.25">
      <c r="B228" s="4"/>
      <c r="C228" s="4"/>
      <c r="D228" s="4"/>
      <c r="E228" s="49"/>
      <c r="F228" s="49"/>
      <c r="G228" s="49"/>
      <c r="H228" s="49"/>
      <c r="I228" s="49"/>
      <c r="J228" s="49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</row>
    <row r="229" spans="2:58" x14ac:dyDescent="0.25">
      <c r="B229" s="4"/>
      <c r="C229" s="4"/>
      <c r="D229" s="4"/>
      <c r="E229" s="49"/>
      <c r="F229" s="49"/>
      <c r="G229" s="49"/>
      <c r="H229" s="49"/>
      <c r="I229" s="49"/>
      <c r="J229" s="49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</row>
    <row r="230" spans="2:58" x14ac:dyDescent="0.25">
      <c r="B230" s="4"/>
      <c r="C230" s="4"/>
      <c r="D230" s="4"/>
      <c r="E230" s="49"/>
      <c r="F230" s="49"/>
      <c r="G230" s="49"/>
      <c r="H230" s="49"/>
      <c r="I230" s="49"/>
      <c r="J230" s="49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</row>
    <row r="231" spans="2:58" x14ac:dyDescent="0.25">
      <c r="B231" s="4"/>
      <c r="C231" s="4"/>
      <c r="D231" s="4"/>
      <c r="E231" s="49"/>
      <c r="F231" s="49"/>
      <c r="G231" s="49"/>
      <c r="H231" s="49"/>
      <c r="I231" s="49"/>
      <c r="J231" s="49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</row>
    <row r="232" spans="2:58" x14ac:dyDescent="0.25">
      <c r="B232" s="4"/>
      <c r="C232" s="4"/>
      <c r="D232" s="4"/>
      <c r="E232" s="49"/>
      <c r="F232" s="49"/>
      <c r="G232" s="49"/>
      <c r="H232" s="49"/>
      <c r="I232" s="49"/>
      <c r="J232" s="49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</row>
    <row r="233" spans="2:58" x14ac:dyDescent="0.25">
      <c r="B233" s="4"/>
      <c r="C233" s="4"/>
      <c r="D233" s="4"/>
      <c r="E233" s="49"/>
      <c r="F233" s="49"/>
      <c r="G233" s="49"/>
      <c r="H233" s="49"/>
      <c r="I233" s="49"/>
      <c r="J233" s="49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</row>
    <row r="234" spans="2:58" x14ac:dyDescent="0.25">
      <c r="B234" s="4"/>
      <c r="C234" s="4"/>
      <c r="D234" s="4"/>
      <c r="E234" s="49"/>
      <c r="F234" s="49"/>
      <c r="G234" s="49"/>
      <c r="H234" s="49"/>
      <c r="I234" s="49"/>
      <c r="J234" s="49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</row>
    <row r="235" spans="2:58" x14ac:dyDescent="0.25">
      <c r="B235" s="4"/>
      <c r="C235" s="4"/>
      <c r="D235" s="4"/>
      <c r="E235" s="49"/>
      <c r="F235" s="49"/>
      <c r="G235" s="49"/>
      <c r="H235" s="49"/>
      <c r="I235" s="49"/>
      <c r="J235" s="49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</row>
    <row r="236" spans="2:58" x14ac:dyDescent="0.25">
      <c r="B236" s="4"/>
      <c r="C236" s="4"/>
      <c r="D236" s="4"/>
      <c r="E236" s="49"/>
      <c r="F236" s="49"/>
      <c r="G236" s="49"/>
      <c r="H236" s="49"/>
      <c r="I236" s="49"/>
      <c r="J236" s="49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</row>
    <row r="237" spans="2:58" x14ac:dyDescent="0.25">
      <c r="B237" s="4"/>
      <c r="C237" s="4"/>
      <c r="D237" s="4"/>
      <c r="E237" s="49"/>
      <c r="F237" s="49"/>
      <c r="G237" s="49"/>
      <c r="H237" s="49"/>
      <c r="I237" s="49"/>
      <c r="J237" s="49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</row>
    <row r="238" spans="2:58" x14ac:dyDescent="0.25">
      <c r="B238" s="4"/>
      <c r="C238" s="4"/>
      <c r="D238" s="4"/>
      <c r="E238" s="49"/>
      <c r="F238" s="49"/>
      <c r="G238" s="49"/>
      <c r="H238" s="49"/>
      <c r="I238" s="49"/>
      <c r="J238" s="49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</row>
    <row r="239" spans="2:58" x14ac:dyDescent="0.25">
      <c r="B239" s="4"/>
      <c r="C239" s="4"/>
      <c r="D239" s="4"/>
      <c r="E239" s="49"/>
      <c r="F239" s="49"/>
      <c r="G239" s="49"/>
      <c r="H239" s="49"/>
      <c r="I239" s="49"/>
      <c r="J239" s="49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</row>
    <row r="240" spans="2:58" x14ac:dyDescent="0.25">
      <c r="B240" s="4"/>
      <c r="C240" s="4"/>
      <c r="D240" s="4"/>
      <c r="E240" s="49"/>
      <c r="F240" s="49"/>
      <c r="G240" s="49"/>
      <c r="H240" s="49"/>
      <c r="I240" s="49"/>
      <c r="J240" s="49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</row>
    <row r="241" spans="2:58" x14ac:dyDescent="0.25">
      <c r="B241" s="4"/>
      <c r="C241" s="4"/>
      <c r="D241" s="4"/>
      <c r="E241" s="49"/>
      <c r="F241" s="49"/>
      <c r="G241" s="49"/>
      <c r="H241" s="49"/>
      <c r="I241" s="49"/>
      <c r="J241" s="49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</row>
    <row r="242" spans="2:58" x14ac:dyDescent="0.25">
      <c r="B242" s="4"/>
      <c r="C242" s="4"/>
      <c r="D242" s="4"/>
      <c r="E242" s="49"/>
      <c r="F242" s="49"/>
      <c r="G242" s="49"/>
      <c r="H242" s="49"/>
      <c r="I242" s="49"/>
      <c r="J242" s="49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</row>
    <row r="243" spans="2:58" x14ac:dyDescent="0.25">
      <c r="B243" s="4"/>
      <c r="C243" s="4"/>
      <c r="D243" s="4"/>
      <c r="E243" s="49"/>
      <c r="F243" s="49"/>
      <c r="G243" s="49"/>
      <c r="H243" s="49"/>
      <c r="I243" s="49"/>
      <c r="J243" s="49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</row>
    <row r="244" spans="2:58" x14ac:dyDescent="0.25">
      <c r="B244" s="4"/>
      <c r="C244" s="4"/>
      <c r="D244" s="4"/>
      <c r="E244" s="49"/>
      <c r="F244" s="49"/>
      <c r="G244" s="49"/>
      <c r="H244" s="49"/>
      <c r="I244" s="49"/>
      <c r="J244" s="49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</row>
    <row r="245" spans="2:58" x14ac:dyDescent="0.25">
      <c r="B245" s="4"/>
      <c r="C245" s="4"/>
      <c r="D245" s="4"/>
      <c r="E245" s="49"/>
      <c r="F245" s="49"/>
      <c r="G245" s="49"/>
      <c r="H245" s="49"/>
      <c r="I245" s="49"/>
      <c r="J245" s="49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</row>
    <row r="246" spans="2:58" x14ac:dyDescent="0.25">
      <c r="B246" s="4"/>
      <c r="C246" s="4"/>
      <c r="D246" s="4"/>
      <c r="E246" s="49"/>
      <c r="F246" s="49"/>
      <c r="G246" s="49"/>
      <c r="H246" s="49"/>
      <c r="I246" s="49"/>
      <c r="J246" s="49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</row>
    <row r="247" spans="2:58" x14ac:dyDescent="0.25">
      <c r="B247" s="4"/>
      <c r="C247" s="4"/>
      <c r="D247" s="4"/>
      <c r="E247" s="49"/>
      <c r="F247" s="49"/>
      <c r="G247" s="49"/>
      <c r="H247" s="49"/>
      <c r="I247" s="49"/>
      <c r="J247" s="49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</row>
    <row r="248" spans="2:58" x14ac:dyDescent="0.25">
      <c r="B248" s="4"/>
      <c r="C248" s="4"/>
      <c r="D248" s="4"/>
      <c r="E248" s="49"/>
      <c r="F248" s="49"/>
      <c r="G248" s="49"/>
      <c r="H248" s="49"/>
      <c r="I248" s="49"/>
      <c r="J248" s="49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</row>
    <row r="249" spans="2:58" x14ac:dyDescent="0.25">
      <c r="B249" s="4"/>
      <c r="C249" s="4"/>
      <c r="D249" s="4"/>
      <c r="E249" s="49"/>
      <c r="F249" s="49"/>
      <c r="G249" s="49"/>
      <c r="H249" s="49"/>
      <c r="I249" s="49"/>
      <c r="J249" s="49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</row>
    <row r="250" spans="2:58" x14ac:dyDescent="0.25">
      <c r="B250" s="4"/>
      <c r="C250" s="4"/>
      <c r="D250" s="4"/>
      <c r="E250" s="49"/>
      <c r="F250" s="49"/>
      <c r="G250" s="49"/>
      <c r="H250" s="49"/>
      <c r="I250" s="49"/>
      <c r="J250" s="49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</row>
    <row r="251" spans="2:58" x14ac:dyDescent="0.25">
      <c r="B251" s="4"/>
      <c r="C251" s="4"/>
      <c r="D251" s="4"/>
      <c r="E251" s="49"/>
      <c r="F251" s="49"/>
      <c r="G251" s="49"/>
      <c r="H251" s="49"/>
      <c r="I251" s="49"/>
      <c r="J251" s="49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</row>
    <row r="252" spans="2:58" x14ac:dyDescent="0.25">
      <c r="B252" s="4"/>
      <c r="C252" s="4"/>
      <c r="D252" s="4"/>
      <c r="E252" s="49"/>
      <c r="F252" s="49"/>
      <c r="G252" s="49"/>
      <c r="H252" s="49"/>
      <c r="I252" s="49"/>
      <c r="J252" s="49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</row>
    <row r="253" spans="2:58" x14ac:dyDescent="0.25">
      <c r="B253" s="4"/>
      <c r="C253" s="4"/>
      <c r="D253" s="4"/>
      <c r="E253" s="49"/>
      <c r="F253" s="49"/>
      <c r="G253" s="49"/>
      <c r="H253" s="49"/>
      <c r="I253" s="49"/>
      <c r="J253" s="49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</row>
    <row r="254" spans="2:58" x14ac:dyDescent="0.25">
      <c r="B254" s="4"/>
      <c r="C254" s="4"/>
      <c r="D254" s="4"/>
      <c r="E254" s="49"/>
      <c r="F254" s="49"/>
      <c r="G254" s="49"/>
      <c r="H254" s="49"/>
      <c r="I254" s="49"/>
      <c r="J254" s="49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</row>
    <row r="255" spans="2:58" x14ac:dyDescent="0.25">
      <c r="B255" s="4"/>
      <c r="C255" s="4"/>
      <c r="D255" s="4"/>
      <c r="E255" s="49"/>
      <c r="F255" s="49"/>
      <c r="G255" s="49"/>
      <c r="H255" s="49"/>
      <c r="I255" s="49"/>
      <c r="J255" s="49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</row>
    <row r="256" spans="2:58" x14ac:dyDescent="0.25">
      <c r="B256" s="4"/>
      <c r="C256" s="4"/>
      <c r="D256" s="4"/>
      <c r="E256" s="49"/>
      <c r="F256" s="49"/>
      <c r="G256" s="49"/>
      <c r="H256" s="49"/>
      <c r="I256" s="49"/>
      <c r="J256" s="49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</row>
    <row r="257" spans="2:58" x14ac:dyDescent="0.25">
      <c r="B257" s="4"/>
      <c r="C257" s="4"/>
      <c r="D257" s="4"/>
      <c r="E257" s="49"/>
      <c r="F257" s="49"/>
      <c r="G257" s="49"/>
      <c r="H257" s="49"/>
      <c r="I257" s="49"/>
      <c r="J257" s="49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</row>
    <row r="258" spans="2:58" x14ac:dyDescent="0.25">
      <c r="B258" s="4"/>
      <c r="C258" s="4"/>
      <c r="D258" s="4"/>
      <c r="E258" s="49"/>
      <c r="F258" s="49"/>
      <c r="G258" s="49"/>
      <c r="H258" s="49"/>
      <c r="I258" s="49"/>
      <c r="J258" s="49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</row>
    <row r="259" spans="2:58" x14ac:dyDescent="0.25">
      <c r="B259" s="4"/>
      <c r="C259" s="4"/>
      <c r="D259" s="4"/>
      <c r="E259" s="49"/>
      <c r="F259" s="49"/>
      <c r="G259" s="49"/>
      <c r="H259" s="49"/>
      <c r="I259" s="49"/>
      <c r="J259" s="49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</row>
    <row r="260" spans="2:58" x14ac:dyDescent="0.25">
      <c r="B260" s="4"/>
      <c r="C260" s="4"/>
      <c r="D260" s="4"/>
      <c r="E260" s="49"/>
      <c r="F260" s="49"/>
      <c r="G260" s="49"/>
      <c r="H260" s="49"/>
      <c r="I260" s="49"/>
      <c r="J260" s="49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</row>
    <row r="261" spans="2:58" x14ac:dyDescent="0.25">
      <c r="B261" s="4"/>
      <c r="C261" s="4"/>
      <c r="D261" s="4"/>
      <c r="E261" s="49"/>
      <c r="F261" s="49"/>
      <c r="G261" s="49"/>
      <c r="H261" s="49"/>
      <c r="I261" s="49"/>
      <c r="J261" s="49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</row>
  </sheetData>
  <mergeCells count="24">
    <mergeCell ref="B21:D21"/>
    <mergeCell ref="B20:D20"/>
    <mergeCell ref="A1:A5"/>
    <mergeCell ref="B1:B5"/>
    <mergeCell ref="C1:C5"/>
    <mergeCell ref="D1:D5"/>
    <mergeCell ref="A6:A19"/>
    <mergeCell ref="B6:B7"/>
    <mergeCell ref="C6:C7"/>
    <mergeCell ref="BF1:BF5"/>
    <mergeCell ref="E2:BE2"/>
    <mergeCell ref="E4:BE4"/>
    <mergeCell ref="O1:Q1"/>
    <mergeCell ref="S1:U1"/>
    <mergeCell ref="W1:Z1"/>
    <mergeCell ref="AB1:AD1"/>
    <mergeCell ref="AF1:AH1"/>
    <mergeCell ref="AJ1:AM1"/>
    <mergeCell ref="J1:M1"/>
    <mergeCell ref="F1:H1"/>
    <mergeCell ref="AO1:AQ1"/>
    <mergeCell ref="AS1:AU1"/>
    <mergeCell ref="AW1:AZ1"/>
    <mergeCell ref="BB1:BD1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96"/>
  <sheetViews>
    <sheetView view="pageBreakPreview" zoomScale="40" zoomScaleNormal="60" zoomScaleSheetLayoutView="40" workbookViewId="0">
      <selection activeCell="A6" sqref="A6:A53"/>
    </sheetView>
  </sheetViews>
  <sheetFormatPr defaultRowHeight="15" x14ac:dyDescent="0.25"/>
  <cols>
    <col min="1" max="1" width="3.5703125" style="11" customWidth="1"/>
    <col min="2" max="2" width="10.42578125" style="11" customWidth="1"/>
    <col min="3" max="3" width="29.5703125" style="11" customWidth="1"/>
    <col min="4" max="4" width="17.28515625" style="11" customWidth="1"/>
    <col min="5" max="10" width="4.7109375" style="50" customWidth="1"/>
    <col min="11" max="20" width="4.7109375" style="11" customWidth="1"/>
    <col min="21" max="21" width="4.5703125" style="11" customWidth="1"/>
    <col min="22" max="22" width="4.7109375" style="74" customWidth="1"/>
    <col min="23" max="23" width="5.42578125" style="11" customWidth="1"/>
    <col min="24" max="39" width="4.7109375" style="11" customWidth="1"/>
    <col min="40" max="40" width="4.5703125" style="11" customWidth="1"/>
    <col min="41" max="42" width="4.7109375" style="11" customWidth="1"/>
    <col min="43" max="43" width="4.5703125" style="11" customWidth="1"/>
    <col min="44" max="46" width="4.7109375" style="11" customWidth="1"/>
    <col min="47" max="47" width="4.5703125" style="11" customWidth="1"/>
    <col min="48" max="56" width="4.7109375" style="11" customWidth="1"/>
    <col min="57" max="57" width="6.7109375" style="11" customWidth="1"/>
    <col min="58" max="58" width="6.42578125" style="11" customWidth="1"/>
    <col min="59" max="16384" width="9.140625" style="11"/>
  </cols>
  <sheetData>
    <row r="1" spans="1:58" ht="80.25" customHeight="1" x14ac:dyDescent="0.25">
      <c r="A1" s="155" t="s">
        <v>0</v>
      </c>
      <c r="B1" s="155" t="s">
        <v>1</v>
      </c>
      <c r="C1" s="168" t="s">
        <v>2</v>
      </c>
      <c r="D1" s="169" t="s">
        <v>3</v>
      </c>
      <c r="E1" s="154" t="s">
        <v>147</v>
      </c>
      <c r="F1" s="161" t="s">
        <v>4</v>
      </c>
      <c r="G1" s="161"/>
      <c r="H1" s="161"/>
      <c r="I1" s="154" t="s">
        <v>148</v>
      </c>
      <c r="J1" s="161" t="s">
        <v>5</v>
      </c>
      <c r="K1" s="161"/>
      <c r="L1" s="161"/>
      <c r="M1" s="161"/>
      <c r="N1" s="154" t="s">
        <v>149</v>
      </c>
      <c r="O1" s="159" t="s">
        <v>6</v>
      </c>
      <c r="P1" s="159"/>
      <c r="Q1" s="159"/>
      <c r="R1" s="154" t="s">
        <v>150</v>
      </c>
      <c r="S1" s="159" t="s">
        <v>7</v>
      </c>
      <c r="T1" s="159"/>
      <c r="U1" s="159"/>
      <c r="V1" s="154" t="s">
        <v>151</v>
      </c>
      <c r="W1" s="159" t="s">
        <v>8</v>
      </c>
      <c r="X1" s="159"/>
      <c r="Y1" s="159"/>
      <c r="Z1" s="159"/>
      <c r="AA1" s="154" t="s">
        <v>152</v>
      </c>
      <c r="AB1" s="159" t="s">
        <v>9</v>
      </c>
      <c r="AC1" s="160"/>
      <c r="AD1" s="160"/>
      <c r="AE1" s="154" t="s">
        <v>153</v>
      </c>
      <c r="AF1" s="159" t="s">
        <v>54</v>
      </c>
      <c r="AG1" s="159"/>
      <c r="AH1" s="159"/>
      <c r="AI1" s="154" t="s">
        <v>154</v>
      </c>
      <c r="AJ1" s="159" t="s">
        <v>10</v>
      </c>
      <c r="AK1" s="159"/>
      <c r="AL1" s="159"/>
      <c r="AM1" s="159"/>
      <c r="AN1" s="154" t="s">
        <v>155</v>
      </c>
      <c r="AO1" s="159" t="s">
        <v>11</v>
      </c>
      <c r="AP1" s="159"/>
      <c r="AQ1" s="159"/>
      <c r="AR1" s="154" t="s">
        <v>156</v>
      </c>
      <c r="AS1" s="159" t="s">
        <v>12</v>
      </c>
      <c r="AT1" s="159"/>
      <c r="AU1" s="159"/>
      <c r="AV1" s="154" t="s">
        <v>157</v>
      </c>
      <c r="AW1" s="159" t="s">
        <v>13</v>
      </c>
      <c r="AX1" s="159"/>
      <c r="AY1" s="159"/>
      <c r="AZ1" s="159"/>
      <c r="BA1" s="10" t="s">
        <v>129</v>
      </c>
      <c r="BB1" s="159" t="s">
        <v>14</v>
      </c>
      <c r="BC1" s="159"/>
      <c r="BD1" s="159"/>
      <c r="BE1" s="10" t="s">
        <v>130</v>
      </c>
      <c r="BF1" s="155" t="s">
        <v>15</v>
      </c>
    </row>
    <row r="2" spans="1:58" x14ac:dyDescent="0.25">
      <c r="A2" s="155"/>
      <c r="B2" s="155"/>
      <c r="C2" s="168"/>
      <c r="D2" s="169"/>
      <c r="E2" s="156" t="s">
        <v>16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5"/>
    </row>
    <row r="3" spans="1:58" x14ac:dyDescent="0.25">
      <c r="A3" s="155"/>
      <c r="B3" s="155"/>
      <c r="C3" s="168"/>
      <c r="D3" s="169"/>
      <c r="E3" s="1">
        <v>35</v>
      </c>
      <c r="F3" s="1">
        <v>36</v>
      </c>
      <c r="G3" s="1">
        <v>37</v>
      </c>
      <c r="H3" s="1">
        <v>38</v>
      </c>
      <c r="I3" s="1">
        <v>39</v>
      </c>
      <c r="J3" s="2">
        <v>40</v>
      </c>
      <c r="K3" s="3">
        <v>41</v>
      </c>
      <c r="L3" s="3">
        <v>42</v>
      </c>
      <c r="M3" s="3">
        <v>43</v>
      </c>
      <c r="N3" s="3">
        <v>44</v>
      </c>
      <c r="O3" s="3">
        <v>45</v>
      </c>
      <c r="P3" s="3">
        <v>46</v>
      </c>
      <c r="Q3" s="3">
        <v>47</v>
      </c>
      <c r="R3" s="3">
        <v>48</v>
      </c>
      <c r="S3" s="3">
        <v>49</v>
      </c>
      <c r="T3" s="3">
        <v>50</v>
      </c>
      <c r="U3" s="3">
        <v>51</v>
      </c>
      <c r="V3" s="6">
        <v>52</v>
      </c>
      <c r="W3" s="6">
        <v>1</v>
      </c>
      <c r="X3" s="3">
        <v>2</v>
      </c>
      <c r="Y3" s="3">
        <v>3</v>
      </c>
      <c r="Z3" s="3">
        <v>4</v>
      </c>
      <c r="AA3" s="3">
        <v>5</v>
      </c>
      <c r="AB3" s="3">
        <v>6</v>
      </c>
      <c r="AC3" s="3">
        <v>7</v>
      </c>
      <c r="AD3" s="3">
        <v>8</v>
      </c>
      <c r="AE3" s="3">
        <v>9</v>
      </c>
      <c r="AF3" s="3">
        <v>10</v>
      </c>
      <c r="AG3" s="3">
        <v>11</v>
      </c>
      <c r="AH3" s="3">
        <v>12</v>
      </c>
      <c r="AI3" s="3">
        <v>13</v>
      </c>
      <c r="AJ3" s="3">
        <v>14</v>
      </c>
      <c r="AK3" s="3">
        <v>15</v>
      </c>
      <c r="AL3" s="3">
        <v>16</v>
      </c>
      <c r="AM3" s="3">
        <v>17</v>
      </c>
      <c r="AN3" s="3">
        <v>18</v>
      </c>
      <c r="AO3" s="3">
        <v>19</v>
      </c>
      <c r="AP3" s="3">
        <v>20</v>
      </c>
      <c r="AQ3" s="3">
        <v>21</v>
      </c>
      <c r="AR3" s="3">
        <v>22</v>
      </c>
      <c r="AS3" s="3">
        <v>23</v>
      </c>
      <c r="AT3" s="3">
        <v>24</v>
      </c>
      <c r="AU3" s="3">
        <v>25</v>
      </c>
      <c r="AV3" s="3">
        <v>26</v>
      </c>
      <c r="AW3" s="3">
        <v>27</v>
      </c>
      <c r="AX3" s="3">
        <v>28</v>
      </c>
      <c r="AY3" s="3">
        <v>29</v>
      </c>
      <c r="AZ3" s="3">
        <v>30</v>
      </c>
      <c r="BA3" s="3">
        <v>31</v>
      </c>
      <c r="BB3" s="3">
        <v>32</v>
      </c>
      <c r="BC3" s="3">
        <v>33</v>
      </c>
      <c r="BD3" s="3">
        <v>34</v>
      </c>
      <c r="BE3" s="3"/>
      <c r="BF3" s="155"/>
    </row>
    <row r="4" spans="1:58" ht="15" customHeight="1" x14ac:dyDescent="0.25">
      <c r="A4" s="155"/>
      <c r="B4" s="155"/>
      <c r="C4" s="168"/>
      <c r="D4" s="169"/>
      <c r="E4" s="158" t="s">
        <v>17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5"/>
    </row>
    <row r="5" spans="1:58" x14ac:dyDescent="0.25">
      <c r="A5" s="155"/>
      <c r="B5" s="155"/>
      <c r="C5" s="168"/>
      <c r="D5" s="169"/>
      <c r="E5" s="5">
        <v>1</v>
      </c>
      <c r="F5" s="5">
        <v>2</v>
      </c>
      <c r="G5" s="1">
        <v>3</v>
      </c>
      <c r="H5" s="1">
        <v>4</v>
      </c>
      <c r="I5" s="1">
        <v>5</v>
      </c>
      <c r="J5" s="1">
        <v>6</v>
      </c>
      <c r="K5" s="1">
        <v>7</v>
      </c>
      <c r="L5" s="1">
        <v>8</v>
      </c>
      <c r="M5" s="1">
        <v>9</v>
      </c>
      <c r="N5" s="1">
        <v>10</v>
      </c>
      <c r="O5" s="1">
        <v>11</v>
      </c>
      <c r="P5" s="1">
        <v>12</v>
      </c>
      <c r="Q5" s="1">
        <v>13</v>
      </c>
      <c r="R5" s="1">
        <v>14</v>
      </c>
      <c r="S5" s="1">
        <v>15</v>
      </c>
      <c r="T5" s="1">
        <v>16</v>
      </c>
      <c r="U5" s="1">
        <v>17</v>
      </c>
      <c r="V5" s="7">
        <v>18</v>
      </c>
      <c r="W5" s="7">
        <v>19</v>
      </c>
      <c r="X5" s="1">
        <v>20</v>
      </c>
      <c r="Y5" s="1">
        <v>21</v>
      </c>
      <c r="Z5" s="1">
        <v>22</v>
      </c>
      <c r="AA5" s="3">
        <v>23</v>
      </c>
      <c r="AB5" s="3">
        <v>24</v>
      </c>
      <c r="AC5" s="3">
        <v>25</v>
      </c>
      <c r="AD5" s="3">
        <v>26</v>
      </c>
      <c r="AE5" s="3">
        <v>27</v>
      </c>
      <c r="AF5" s="3">
        <v>28</v>
      </c>
      <c r="AG5" s="3">
        <v>29</v>
      </c>
      <c r="AH5" s="3">
        <v>30</v>
      </c>
      <c r="AI5" s="3">
        <v>31</v>
      </c>
      <c r="AJ5" s="3">
        <v>32</v>
      </c>
      <c r="AK5" s="3">
        <v>33</v>
      </c>
      <c r="AL5" s="3">
        <v>34</v>
      </c>
      <c r="AM5" s="3">
        <v>35</v>
      </c>
      <c r="AN5" s="3">
        <v>36</v>
      </c>
      <c r="AO5" s="3">
        <v>37</v>
      </c>
      <c r="AP5" s="3">
        <v>38</v>
      </c>
      <c r="AQ5" s="3">
        <v>39</v>
      </c>
      <c r="AR5" s="3">
        <v>40</v>
      </c>
      <c r="AS5" s="3">
        <v>41</v>
      </c>
      <c r="AT5" s="3">
        <v>42</v>
      </c>
      <c r="AU5" s="3">
        <v>43</v>
      </c>
      <c r="AV5" s="3">
        <v>44</v>
      </c>
      <c r="AW5" s="3">
        <v>45</v>
      </c>
      <c r="AX5" s="3">
        <v>46</v>
      </c>
      <c r="AY5" s="3">
        <v>47</v>
      </c>
      <c r="AZ5" s="3">
        <v>48</v>
      </c>
      <c r="BA5" s="3">
        <v>49</v>
      </c>
      <c r="BB5" s="3">
        <v>50</v>
      </c>
      <c r="BC5" s="3">
        <v>51</v>
      </c>
      <c r="BD5" s="3">
        <v>52</v>
      </c>
      <c r="BE5" s="3"/>
      <c r="BF5" s="155"/>
    </row>
    <row r="6" spans="1:58" ht="35.25" customHeight="1" x14ac:dyDescent="0.25">
      <c r="A6" s="180" t="s">
        <v>144</v>
      </c>
      <c r="B6" s="187" t="s">
        <v>37</v>
      </c>
      <c r="C6" s="185" t="s">
        <v>98</v>
      </c>
      <c r="D6" s="20" t="s">
        <v>25</v>
      </c>
      <c r="E6" s="52">
        <f t="shared" ref="E6:T6" si="0">E8+E10+E12</f>
        <v>8</v>
      </c>
      <c r="F6" s="52">
        <f t="shared" si="0"/>
        <v>8</v>
      </c>
      <c r="G6" s="52">
        <f t="shared" si="0"/>
        <v>8</v>
      </c>
      <c r="H6" s="52">
        <f t="shared" si="0"/>
        <v>6</v>
      </c>
      <c r="I6" s="52">
        <f t="shared" si="0"/>
        <v>8</v>
      </c>
      <c r="J6" s="52">
        <f t="shared" si="0"/>
        <v>8</v>
      </c>
      <c r="K6" s="52">
        <f t="shared" si="0"/>
        <v>8</v>
      </c>
      <c r="L6" s="52">
        <f t="shared" si="0"/>
        <v>8</v>
      </c>
      <c r="M6" s="52">
        <f t="shared" si="0"/>
        <v>8</v>
      </c>
      <c r="N6" s="52">
        <f t="shared" si="0"/>
        <v>6</v>
      </c>
      <c r="O6" s="52">
        <f t="shared" si="0"/>
        <v>8</v>
      </c>
      <c r="P6" s="52">
        <f t="shared" si="0"/>
        <v>8</v>
      </c>
      <c r="Q6" s="52">
        <f t="shared" si="0"/>
        <v>8</v>
      </c>
      <c r="R6" s="52">
        <f t="shared" si="0"/>
        <v>6</v>
      </c>
      <c r="S6" s="52">
        <f t="shared" si="0"/>
        <v>8</v>
      </c>
      <c r="T6" s="52">
        <f t="shared" si="0"/>
        <v>6</v>
      </c>
      <c r="U6" s="52"/>
      <c r="V6" s="21">
        <v>0</v>
      </c>
      <c r="W6" s="21">
        <f t="shared" ref="W6:W53" si="1">SUM(E6:V6)</f>
        <v>120</v>
      </c>
      <c r="X6" s="46">
        <f t="shared" ref="X6:AP6" si="2">X10+X12</f>
        <v>6</v>
      </c>
      <c r="Y6" s="46">
        <f t="shared" si="2"/>
        <v>4</v>
      </c>
      <c r="Z6" s="46">
        <f t="shared" si="2"/>
        <v>8</v>
      </c>
      <c r="AA6" s="46">
        <f t="shared" si="2"/>
        <v>4</v>
      </c>
      <c r="AB6" s="46">
        <f t="shared" si="2"/>
        <v>6</v>
      </c>
      <c r="AC6" s="46">
        <f t="shared" si="2"/>
        <v>4</v>
      </c>
      <c r="AD6" s="46">
        <f t="shared" si="2"/>
        <v>4</v>
      </c>
      <c r="AE6" s="46">
        <f t="shared" si="2"/>
        <v>4</v>
      </c>
      <c r="AF6" s="46">
        <f t="shared" si="2"/>
        <v>6</v>
      </c>
      <c r="AG6" s="46">
        <f t="shared" si="2"/>
        <v>8</v>
      </c>
      <c r="AH6" s="46">
        <f t="shared" si="2"/>
        <v>6</v>
      </c>
      <c r="AI6" s="46">
        <f t="shared" si="2"/>
        <v>4</v>
      </c>
      <c r="AJ6" s="46">
        <f t="shared" si="2"/>
        <v>8</v>
      </c>
      <c r="AK6" s="46">
        <f t="shared" si="2"/>
        <v>6</v>
      </c>
      <c r="AL6" s="46">
        <f t="shared" si="2"/>
        <v>4</v>
      </c>
      <c r="AM6" s="46">
        <f t="shared" si="2"/>
        <v>6</v>
      </c>
      <c r="AN6" s="46">
        <f t="shared" si="2"/>
        <v>0</v>
      </c>
      <c r="AO6" s="46">
        <f t="shared" si="2"/>
        <v>0</v>
      </c>
      <c r="AP6" s="122">
        <f t="shared" si="2"/>
        <v>0</v>
      </c>
      <c r="AQ6" s="109">
        <v>0</v>
      </c>
      <c r="AR6" s="109">
        <v>0</v>
      </c>
      <c r="AS6" s="109">
        <v>0</v>
      </c>
      <c r="AT6" s="109">
        <v>0</v>
      </c>
      <c r="AU6" s="109">
        <v>0</v>
      </c>
      <c r="AV6" s="46">
        <f>AV10+AV12</f>
        <v>0</v>
      </c>
      <c r="AW6" s="46">
        <f>AW10+AW12</f>
        <v>0</v>
      </c>
      <c r="AX6" s="108">
        <v>0</v>
      </c>
      <c r="AY6" s="108">
        <v>0</v>
      </c>
      <c r="AZ6" s="108">
        <v>0</v>
      </c>
      <c r="BA6" s="108">
        <v>0</v>
      </c>
      <c r="BB6" s="108">
        <v>0</v>
      </c>
      <c r="BC6" s="108">
        <v>0</v>
      </c>
      <c r="BD6" s="108">
        <v>0</v>
      </c>
      <c r="BE6" s="46">
        <f>SUM(X6:AP6)</f>
        <v>88</v>
      </c>
      <c r="BF6" s="35">
        <f t="shared" ref="BF6:BF54" si="3">W6+BE6</f>
        <v>208</v>
      </c>
    </row>
    <row r="7" spans="1:58" ht="21" customHeight="1" x14ac:dyDescent="0.25">
      <c r="A7" s="180"/>
      <c r="B7" s="188"/>
      <c r="C7" s="196"/>
      <c r="D7" s="12" t="s">
        <v>21</v>
      </c>
      <c r="E7" s="52">
        <v>2</v>
      </c>
      <c r="F7" s="52">
        <v>2</v>
      </c>
      <c r="G7" s="52">
        <v>2</v>
      </c>
      <c r="H7" s="52">
        <v>2</v>
      </c>
      <c r="I7" s="52">
        <v>2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21">
        <v>0</v>
      </c>
      <c r="W7" s="21">
        <f>SUM(E7:R7)</f>
        <v>10</v>
      </c>
      <c r="X7" s="46">
        <v>2</v>
      </c>
      <c r="Y7" s="46">
        <v>2</v>
      </c>
      <c r="Z7" s="46">
        <v>2</v>
      </c>
      <c r="AA7" s="46">
        <v>2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122"/>
      <c r="AQ7" s="109"/>
      <c r="AR7" s="109"/>
      <c r="AS7" s="109"/>
      <c r="AT7" s="109"/>
      <c r="AU7" s="109"/>
      <c r="AV7" s="46"/>
      <c r="AW7" s="46"/>
      <c r="AX7" s="108"/>
      <c r="AY7" s="108"/>
      <c r="AZ7" s="108"/>
      <c r="BA7" s="108"/>
      <c r="BB7" s="108"/>
      <c r="BC7" s="108"/>
      <c r="BD7" s="108"/>
      <c r="BE7" s="46">
        <f>SUM(X7:AG7)</f>
        <v>8</v>
      </c>
      <c r="BF7" s="35">
        <f>SUM(W7+BE7)</f>
        <v>18</v>
      </c>
    </row>
    <row r="8" spans="1:58" x14ac:dyDescent="0.25">
      <c r="A8" s="180"/>
      <c r="B8" s="181" t="s">
        <v>38</v>
      </c>
      <c r="C8" s="181" t="s">
        <v>26</v>
      </c>
      <c r="D8" s="53" t="s">
        <v>25</v>
      </c>
      <c r="E8" s="54">
        <v>4</v>
      </c>
      <c r="F8" s="54">
        <v>4</v>
      </c>
      <c r="G8" s="54">
        <v>4</v>
      </c>
      <c r="H8" s="54">
        <v>2</v>
      </c>
      <c r="I8" s="54">
        <v>4</v>
      </c>
      <c r="J8" s="54">
        <v>4</v>
      </c>
      <c r="K8" s="54">
        <v>4</v>
      </c>
      <c r="L8" s="54">
        <v>4</v>
      </c>
      <c r="M8" s="54">
        <v>4</v>
      </c>
      <c r="N8" s="54">
        <v>2</v>
      </c>
      <c r="O8" s="54">
        <v>4</v>
      </c>
      <c r="P8" s="54">
        <v>4</v>
      </c>
      <c r="Q8" s="54">
        <v>4</v>
      </c>
      <c r="R8" s="54">
        <v>2</v>
      </c>
      <c r="S8" s="54">
        <v>4</v>
      </c>
      <c r="T8" s="54">
        <v>2</v>
      </c>
      <c r="U8" s="55"/>
      <c r="V8" s="21">
        <v>0</v>
      </c>
      <c r="W8" s="21">
        <f>SUM(E8:V8)</f>
        <v>56</v>
      </c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123"/>
      <c r="AQ8" s="124"/>
      <c r="AR8" s="124"/>
      <c r="AS8" s="124"/>
      <c r="AT8" s="124"/>
      <c r="AU8" s="124"/>
      <c r="AV8" s="85"/>
      <c r="AW8" s="85"/>
      <c r="AX8" s="108">
        <v>0</v>
      </c>
      <c r="AY8" s="108">
        <v>0</v>
      </c>
      <c r="AZ8" s="108">
        <v>0</v>
      </c>
      <c r="BA8" s="108">
        <v>0</v>
      </c>
      <c r="BB8" s="108">
        <v>0</v>
      </c>
      <c r="BC8" s="108">
        <v>0</v>
      </c>
      <c r="BD8" s="108">
        <v>0</v>
      </c>
      <c r="BE8" s="46">
        <f t="shared" ref="BE8:BE38" si="4">SUM(X8:AP8)</f>
        <v>0</v>
      </c>
      <c r="BF8" s="35">
        <f t="shared" si="3"/>
        <v>56</v>
      </c>
    </row>
    <row r="9" spans="1:58" x14ac:dyDescent="0.25">
      <c r="A9" s="180"/>
      <c r="B9" s="182"/>
      <c r="C9" s="182"/>
      <c r="D9" s="53" t="s">
        <v>21</v>
      </c>
      <c r="E9" s="54">
        <v>2</v>
      </c>
      <c r="F9" s="54">
        <v>2</v>
      </c>
      <c r="G9" s="54">
        <v>2</v>
      </c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5"/>
      <c r="V9" s="21">
        <v>0</v>
      </c>
      <c r="W9" s="21">
        <f>SUM(E9:I9)</f>
        <v>6</v>
      </c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123"/>
      <c r="AQ9" s="124"/>
      <c r="AR9" s="124"/>
      <c r="AS9" s="124"/>
      <c r="AT9" s="124"/>
      <c r="AU9" s="124"/>
      <c r="AV9" s="85"/>
      <c r="AW9" s="85"/>
      <c r="AX9" s="108"/>
      <c r="AY9" s="108"/>
      <c r="AZ9" s="108"/>
      <c r="BA9" s="108"/>
      <c r="BB9" s="108"/>
      <c r="BC9" s="108"/>
      <c r="BD9" s="108"/>
      <c r="BE9" s="46">
        <v>0</v>
      </c>
      <c r="BF9" s="35">
        <f>SUM(W9)</f>
        <v>6</v>
      </c>
    </row>
    <row r="10" spans="1:58" x14ac:dyDescent="0.25">
      <c r="A10" s="180"/>
      <c r="B10" s="181" t="s">
        <v>39</v>
      </c>
      <c r="C10" s="181" t="s">
        <v>24</v>
      </c>
      <c r="D10" s="53" t="s">
        <v>25</v>
      </c>
      <c r="E10" s="54">
        <v>2</v>
      </c>
      <c r="F10" s="54">
        <v>2</v>
      </c>
      <c r="G10" s="54">
        <v>2</v>
      </c>
      <c r="H10" s="54">
        <v>2</v>
      </c>
      <c r="I10" s="54">
        <v>2</v>
      </c>
      <c r="J10" s="54">
        <v>2</v>
      </c>
      <c r="K10" s="54">
        <v>2</v>
      </c>
      <c r="L10" s="54">
        <v>2</v>
      </c>
      <c r="M10" s="54">
        <v>2</v>
      </c>
      <c r="N10" s="54">
        <v>2</v>
      </c>
      <c r="O10" s="54">
        <v>2</v>
      </c>
      <c r="P10" s="54">
        <v>2</v>
      </c>
      <c r="Q10" s="54">
        <v>2</v>
      </c>
      <c r="R10" s="54">
        <v>2</v>
      </c>
      <c r="S10" s="54">
        <v>2</v>
      </c>
      <c r="T10" s="54">
        <v>2</v>
      </c>
      <c r="U10" s="25"/>
      <c r="V10" s="21">
        <v>0</v>
      </c>
      <c r="W10" s="21">
        <f t="shared" si="1"/>
        <v>32</v>
      </c>
      <c r="X10" s="55">
        <v>4</v>
      </c>
      <c r="Y10" s="54">
        <v>2</v>
      </c>
      <c r="Z10" s="54">
        <v>4</v>
      </c>
      <c r="AA10" s="54">
        <v>2</v>
      </c>
      <c r="AB10" s="54">
        <v>4</v>
      </c>
      <c r="AC10" s="54">
        <v>2</v>
      </c>
      <c r="AD10" s="54">
        <v>2</v>
      </c>
      <c r="AE10" s="54">
        <v>2</v>
      </c>
      <c r="AF10" s="54">
        <v>2</v>
      </c>
      <c r="AG10" s="54">
        <v>4</v>
      </c>
      <c r="AH10" s="54">
        <v>2</v>
      </c>
      <c r="AI10" s="54">
        <v>2</v>
      </c>
      <c r="AJ10" s="54">
        <v>4</v>
      </c>
      <c r="AK10" s="54">
        <v>4</v>
      </c>
      <c r="AL10" s="54">
        <v>2</v>
      </c>
      <c r="AM10" s="54">
        <v>2</v>
      </c>
      <c r="AN10" s="54"/>
      <c r="AO10" s="54"/>
      <c r="AP10" s="111"/>
      <c r="AQ10" s="124"/>
      <c r="AR10" s="124"/>
      <c r="AS10" s="124"/>
      <c r="AT10" s="124"/>
      <c r="AU10" s="124"/>
      <c r="AV10" s="54"/>
      <c r="AW10" s="54"/>
      <c r="AX10" s="108">
        <v>0</v>
      </c>
      <c r="AY10" s="108">
        <v>0</v>
      </c>
      <c r="AZ10" s="108">
        <v>0</v>
      </c>
      <c r="BA10" s="108">
        <v>0</v>
      </c>
      <c r="BB10" s="108">
        <v>0</v>
      </c>
      <c r="BC10" s="108">
        <v>0</v>
      </c>
      <c r="BD10" s="108">
        <v>0</v>
      </c>
      <c r="BE10" s="46">
        <f t="shared" si="4"/>
        <v>44</v>
      </c>
      <c r="BF10" s="35">
        <f t="shared" si="3"/>
        <v>76</v>
      </c>
    </row>
    <row r="11" spans="1:58" x14ac:dyDescent="0.25">
      <c r="A11" s="180"/>
      <c r="B11" s="182"/>
      <c r="C11" s="182"/>
      <c r="D11" s="53" t="s">
        <v>21</v>
      </c>
      <c r="E11" s="54">
        <v>2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25"/>
      <c r="V11" s="21">
        <v>0</v>
      </c>
      <c r="W11" s="21">
        <v>2</v>
      </c>
      <c r="X11" s="55">
        <v>2</v>
      </c>
      <c r="Y11" s="54">
        <v>2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111"/>
      <c r="AQ11" s="124"/>
      <c r="AR11" s="124"/>
      <c r="AS11" s="124"/>
      <c r="AT11" s="124"/>
      <c r="AU11" s="124"/>
      <c r="AV11" s="54"/>
      <c r="AW11" s="54"/>
      <c r="AX11" s="108"/>
      <c r="AY11" s="108"/>
      <c r="AZ11" s="108"/>
      <c r="BA11" s="108"/>
      <c r="BB11" s="108"/>
      <c r="BC11" s="108"/>
      <c r="BD11" s="108"/>
      <c r="BE11" s="46">
        <f>SUM(X11:AD11)</f>
        <v>4</v>
      </c>
      <c r="BF11" s="35">
        <v>6</v>
      </c>
    </row>
    <row r="12" spans="1:58" x14ac:dyDescent="0.25">
      <c r="A12" s="180"/>
      <c r="B12" s="181" t="s">
        <v>40</v>
      </c>
      <c r="C12" s="183" t="s">
        <v>27</v>
      </c>
      <c r="D12" s="53" t="s">
        <v>25</v>
      </c>
      <c r="E12" s="54">
        <v>2</v>
      </c>
      <c r="F12" s="54">
        <v>2</v>
      </c>
      <c r="G12" s="54">
        <v>2</v>
      </c>
      <c r="H12" s="54">
        <v>2</v>
      </c>
      <c r="I12" s="54">
        <v>2</v>
      </c>
      <c r="J12" s="54">
        <v>2</v>
      </c>
      <c r="K12" s="54">
        <v>2</v>
      </c>
      <c r="L12" s="54">
        <v>2</v>
      </c>
      <c r="M12" s="54">
        <v>2</v>
      </c>
      <c r="N12" s="54">
        <v>2</v>
      </c>
      <c r="O12" s="54">
        <v>2</v>
      </c>
      <c r="P12" s="54">
        <v>2</v>
      </c>
      <c r="Q12" s="54">
        <v>2</v>
      </c>
      <c r="R12" s="54">
        <v>2</v>
      </c>
      <c r="S12" s="54">
        <v>2</v>
      </c>
      <c r="T12" s="54">
        <v>2</v>
      </c>
      <c r="U12" s="25"/>
      <c r="V12" s="21">
        <v>0</v>
      </c>
      <c r="W12" s="21">
        <f t="shared" si="1"/>
        <v>32</v>
      </c>
      <c r="X12" s="55">
        <v>2</v>
      </c>
      <c r="Y12" s="54">
        <v>2</v>
      </c>
      <c r="Z12" s="54">
        <v>4</v>
      </c>
      <c r="AA12" s="54">
        <v>2</v>
      </c>
      <c r="AB12" s="54">
        <v>2</v>
      </c>
      <c r="AC12" s="54">
        <v>2</v>
      </c>
      <c r="AD12" s="54">
        <v>2</v>
      </c>
      <c r="AE12" s="54">
        <v>2</v>
      </c>
      <c r="AF12" s="54">
        <v>4</v>
      </c>
      <c r="AG12" s="54">
        <v>4</v>
      </c>
      <c r="AH12" s="54">
        <v>4</v>
      </c>
      <c r="AI12" s="54">
        <v>2</v>
      </c>
      <c r="AJ12" s="54">
        <v>4</v>
      </c>
      <c r="AK12" s="54">
        <v>2</v>
      </c>
      <c r="AL12" s="54">
        <v>2</v>
      </c>
      <c r="AM12" s="54">
        <v>4</v>
      </c>
      <c r="AN12" s="54"/>
      <c r="AO12" s="54"/>
      <c r="AP12" s="111"/>
      <c r="AQ12" s="124"/>
      <c r="AR12" s="124"/>
      <c r="AS12" s="124"/>
      <c r="AT12" s="124"/>
      <c r="AU12" s="124"/>
      <c r="AV12" s="54"/>
      <c r="AW12" s="54"/>
      <c r="AX12" s="108">
        <v>0</v>
      </c>
      <c r="AY12" s="108">
        <v>0</v>
      </c>
      <c r="AZ12" s="108">
        <v>0</v>
      </c>
      <c r="BA12" s="108">
        <v>0</v>
      </c>
      <c r="BB12" s="108">
        <v>0</v>
      </c>
      <c r="BC12" s="108">
        <v>0</v>
      </c>
      <c r="BD12" s="108">
        <v>0</v>
      </c>
      <c r="BE12" s="46">
        <f t="shared" si="4"/>
        <v>44</v>
      </c>
      <c r="BF12" s="35">
        <f t="shared" si="3"/>
        <v>76</v>
      </c>
    </row>
    <row r="13" spans="1:58" x14ac:dyDescent="0.25">
      <c r="A13" s="180"/>
      <c r="B13" s="182"/>
      <c r="C13" s="184"/>
      <c r="D13" s="53" t="s">
        <v>21</v>
      </c>
      <c r="E13" s="54">
        <v>2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25"/>
      <c r="V13" s="21">
        <v>0</v>
      </c>
      <c r="W13" s="21">
        <v>2</v>
      </c>
      <c r="X13" s="55">
        <v>2</v>
      </c>
      <c r="Y13" s="54">
        <v>2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111"/>
      <c r="AQ13" s="124"/>
      <c r="AR13" s="124"/>
      <c r="AS13" s="124"/>
      <c r="AT13" s="124"/>
      <c r="AU13" s="124"/>
      <c r="AV13" s="54"/>
      <c r="AW13" s="54"/>
      <c r="AX13" s="108"/>
      <c r="AY13" s="108"/>
      <c r="AZ13" s="108"/>
      <c r="BA13" s="108"/>
      <c r="BB13" s="108"/>
      <c r="BC13" s="108"/>
      <c r="BD13" s="108"/>
      <c r="BE13" s="46">
        <f>SUM(X13:AD13)</f>
        <v>4</v>
      </c>
      <c r="BF13" s="35">
        <v>6</v>
      </c>
    </row>
    <row r="14" spans="1:58" ht="25.5" customHeight="1" x14ac:dyDescent="0.25">
      <c r="A14" s="180"/>
      <c r="B14" s="187" t="s">
        <v>41</v>
      </c>
      <c r="C14" s="185" t="s">
        <v>100</v>
      </c>
      <c r="D14" s="20" t="s">
        <v>25</v>
      </c>
      <c r="E14" s="52">
        <f>E16+E18+E20</f>
        <v>10</v>
      </c>
      <c r="F14" s="52">
        <f t="shared" ref="F14:T14" si="5">F16+F18+F20</f>
        <v>12</v>
      </c>
      <c r="G14" s="52">
        <f t="shared" si="5"/>
        <v>10</v>
      </c>
      <c r="H14" s="52">
        <f t="shared" si="5"/>
        <v>12</v>
      </c>
      <c r="I14" s="52">
        <f t="shared" si="5"/>
        <v>12</v>
      </c>
      <c r="J14" s="52">
        <f t="shared" si="5"/>
        <v>10</v>
      </c>
      <c r="K14" s="52">
        <f t="shared" si="5"/>
        <v>12</v>
      </c>
      <c r="L14" s="52">
        <f t="shared" si="5"/>
        <v>10</v>
      </c>
      <c r="M14" s="52">
        <f t="shared" si="5"/>
        <v>12</v>
      </c>
      <c r="N14" s="52">
        <f t="shared" si="5"/>
        <v>12</v>
      </c>
      <c r="O14" s="52">
        <f t="shared" si="5"/>
        <v>12</v>
      </c>
      <c r="P14" s="52">
        <f t="shared" si="5"/>
        <v>12</v>
      </c>
      <c r="Q14" s="52">
        <f t="shared" si="5"/>
        <v>10</v>
      </c>
      <c r="R14" s="52">
        <f t="shared" si="5"/>
        <v>10</v>
      </c>
      <c r="S14" s="52">
        <f t="shared" si="5"/>
        <v>12</v>
      </c>
      <c r="T14" s="52">
        <f t="shared" si="5"/>
        <v>12</v>
      </c>
      <c r="U14" s="52"/>
      <c r="V14" s="21">
        <v>0</v>
      </c>
      <c r="W14" s="21">
        <f>W16+W18+W20</f>
        <v>180</v>
      </c>
      <c r="X14" s="46">
        <f t="shared" ref="X14:AP14" si="6">X16+X18+X20</f>
        <v>0</v>
      </c>
      <c r="Y14" s="46">
        <f t="shared" si="6"/>
        <v>0</v>
      </c>
      <c r="Z14" s="46">
        <f t="shared" si="6"/>
        <v>0</v>
      </c>
      <c r="AA14" s="46">
        <f t="shared" si="6"/>
        <v>0</v>
      </c>
      <c r="AB14" s="46">
        <f t="shared" si="6"/>
        <v>0</v>
      </c>
      <c r="AC14" s="46">
        <f t="shared" si="6"/>
        <v>0</v>
      </c>
      <c r="AD14" s="46">
        <f t="shared" si="6"/>
        <v>0</v>
      </c>
      <c r="AE14" s="46">
        <f t="shared" si="6"/>
        <v>0</v>
      </c>
      <c r="AF14" s="46">
        <f t="shared" si="6"/>
        <v>0</v>
      </c>
      <c r="AG14" s="46">
        <f t="shared" si="6"/>
        <v>0</v>
      </c>
      <c r="AH14" s="46">
        <f t="shared" si="6"/>
        <v>0</v>
      </c>
      <c r="AI14" s="46">
        <f t="shared" si="6"/>
        <v>0</v>
      </c>
      <c r="AJ14" s="46">
        <f t="shared" si="6"/>
        <v>0</v>
      </c>
      <c r="AK14" s="46">
        <f t="shared" si="6"/>
        <v>0</v>
      </c>
      <c r="AL14" s="46">
        <f t="shared" si="6"/>
        <v>0</v>
      </c>
      <c r="AM14" s="46">
        <f t="shared" si="6"/>
        <v>0</v>
      </c>
      <c r="AN14" s="46">
        <f t="shared" si="6"/>
        <v>0</v>
      </c>
      <c r="AO14" s="46">
        <f t="shared" si="6"/>
        <v>0</v>
      </c>
      <c r="AP14" s="122">
        <f t="shared" si="6"/>
        <v>0</v>
      </c>
      <c r="AQ14" s="109">
        <v>0</v>
      </c>
      <c r="AR14" s="109">
        <v>0</v>
      </c>
      <c r="AS14" s="109">
        <v>0</v>
      </c>
      <c r="AT14" s="109">
        <v>0</v>
      </c>
      <c r="AU14" s="109">
        <v>0</v>
      </c>
      <c r="AV14" s="46">
        <f>AV16+AV18+AV20</f>
        <v>0</v>
      </c>
      <c r="AW14" s="46">
        <f>AW16+AW18+AW20</f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46">
        <f t="shared" si="4"/>
        <v>0</v>
      </c>
      <c r="BF14" s="35">
        <f t="shared" si="3"/>
        <v>180</v>
      </c>
    </row>
    <row r="15" spans="1:58" ht="27.75" customHeight="1" x14ac:dyDescent="0.25">
      <c r="A15" s="180"/>
      <c r="B15" s="188"/>
      <c r="C15" s="186"/>
      <c r="D15" s="12" t="s">
        <v>21</v>
      </c>
      <c r="E15" s="52">
        <v>2</v>
      </c>
      <c r="F15" s="52">
        <v>2</v>
      </c>
      <c r="G15" s="52">
        <v>2</v>
      </c>
      <c r="H15" s="52">
        <v>2</v>
      </c>
      <c r="I15" s="52">
        <v>2</v>
      </c>
      <c r="J15" s="52">
        <v>2</v>
      </c>
      <c r="K15" s="52">
        <v>2</v>
      </c>
      <c r="L15" s="52">
        <v>2</v>
      </c>
      <c r="M15" s="52">
        <v>2</v>
      </c>
      <c r="N15" s="52"/>
      <c r="O15" s="52"/>
      <c r="P15" s="52"/>
      <c r="Q15" s="52"/>
      <c r="R15" s="52"/>
      <c r="S15" s="52"/>
      <c r="T15" s="52"/>
      <c r="U15" s="52"/>
      <c r="V15" s="21">
        <v>0</v>
      </c>
      <c r="W15" s="21">
        <f>SUM(E15:T15)</f>
        <v>18</v>
      </c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122"/>
      <c r="AQ15" s="109"/>
      <c r="AR15" s="109"/>
      <c r="AS15" s="109"/>
      <c r="AT15" s="109"/>
      <c r="AU15" s="109"/>
      <c r="AV15" s="46"/>
      <c r="AW15" s="46"/>
      <c r="AX15" s="108"/>
      <c r="AY15" s="108"/>
      <c r="AZ15" s="108"/>
      <c r="BA15" s="108"/>
      <c r="BB15" s="108"/>
      <c r="BC15" s="108"/>
      <c r="BD15" s="108"/>
      <c r="BE15" s="46">
        <f>SUM(X15:AT15)</f>
        <v>0</v>
      </c>
      <c r="BF15" s="35">
        <f>SUM(W15+BE15)</f>
        <v>18</v>
      </c>
    </row>
    <row r="16" spans="1:58" x14ac:dyDescent="0.25">
      <c r="A16" s="180"/>
      <c r="B16" s="176" t="s">
        <v>42</v>
      </c>
      <c r="C16" s="178" t="s">
        <v>28</v>
      </c>
      <c r="D16" s="33" t="s">
        <v>25</v>
      </c>
      <c r="E16" s="25">
        <v>4</v>
      </c>
      <c r="F16" s="25">
        <v>4</v>
      </c>
      <c r="G16" s="25">
        <v>4</v>
      </c>
      <c r="H16" s="25">
        <v>4</v>
      </c>
      <c r="I16" s="25">
        <v>4</v>
      </c>
      <c r="J16" s="25">
        <v>4</v>
      </c>
      <c r="K16" s="25">
        <v>4</v>
      </c>
      <c r="L16" s="25">
        <v>4</v>
      </c>
      <c r="M16" s="25">
        <v>4</v>
      </c>
      <c r="N16" s="25">
        <v>4</v>
      </c>
      <c r="O16" s="25">
        <v>4</v>
      </c>
      <c r="P16" s="25">
        <v>4</v>
      </c>
      <c r="Q16" s="25">
        <v>4</v>
      </c>
      <c r="R16" s="25">
        <v>4</v>
      </c>
      <c r="S16" s="25">
        <v>4</v>
      </c>
      <c r="T16" s="25">
        <v>4</v>
      </c>
      <c r="U16" s="60" t="s">
        <v>36</v>
      </c>
      <c r="V16" s="21">
        <v>0</v>
      </c>
      <c r="W16" s="21">
        <f t="shared" si="1"/>
        <v>64</v>
      </c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6"/>
      <c r="AQ16" s="124"/>
      <c r="AR16" s="124"/>
      <c r="AS16" s="124"/>
      <c r="AT16" s="124"/>
      <c r="AU16" s="124"/>
      <c r="AV16" s="125"/>
      <c r="AW16" s="125"/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46">
        <f t="shared" si="4"/>
        <v>0</v>
      </c>
      <c r="BF16" s="35">
        <f t="shared" si="3"/>
        <v>64</v>
      </c>
    </row>
    <row r="17" spans="1:58" x14ac:dyDescent="0.25">
      <c r="A17" s="180"/>
      <c r="B17" s="182"/>
      <c r="C17" s="184"/>
      <c r="D17" s="53" t="s">
        <v>21</v>
      </c>
      <c r="E17" s="54">
        <v>2</v>
      </c>
      <c r="F17" s="54">
        <v>2</v>
      </c>
      <c r="G17" s="54">
        <v>2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5"/>
      <c r="V17" s="21">
        <v>0</v>
      </c>
      <c r="W17" s="21">
        <f>SUM(E17:I17)</f>
        <v>6</v>
      </c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6"/>
      <c r="AQ17" s="124"/>
      <c r="AR17" s="124"/>
      <c r="AS17" s="124"/>
      <c r="AT17" s="124"/>
      <c r="AU17" s="124"/>
      <c r="AV17" s="125"/>
      <c r="AW17" s="125"/>
      <c r="AX17" s="108"/>
      <c r="AY17" s="108"/>
      <c r="AZ17" s="108"/>
      <c r="BA17" s="108"/>
      <c r="BB17" s="108"/>
      <c r="BC17" s="108"/>
      <c r="BD17" s="108"/>
      <c r="BE17" s="46">
        <v>0</v>
      </c>
      <c r="BF17" s="35">
        <v>6</v>
      </c>
    </row>
    <row r="18" spans="1:58" x14ac:dyDescent="0.25">
      <c r="A18" s="180"/>
      <c r="B18" s="176" t="s">
        <v>63</v>
      </c>
      <c r="C18" s="178" t="s">
        <v>66</v>
      </c>
      <c r="D18" s="33" t="s">
        <v>20</v>
      </c>
      <c r="E18" s="25">
        <v>4</v>
      </c>
      <c r="F18" s="25">
        <v>6</v>
      </c>
      <c r="G18" s="25">
        <v>4</v>
      </c>
      <c r="H18" s="25">
        <v>4</v>
      </c>
      <c r="I18" s="25">
        <v>6</v>
      </c>
      <c r="J18" s="25">
        <v>4</v>
      </c>
      <c r="K18" s="25">
        <v>6</v>
      </c>
      <c r="L18" s="25">
        <v>4</v>
      </c>
      <c r="M18" s="25">
        <v>6</v>
      </c>
      <c r="N18" s="25">
        <v>4</v>
      </c>
      <c r="O18" s="25">
        <v>4</v>
      </c>
      <c r="P18" s="25">
        <v>6</v>
      </c>
      <c r="Q18" s="25">
        <v>4</v>
      </c>
      <c r="R18" s="25">
        <v>4</v>
      </c>
      <c r="S18" s="25">
        <v>6</v>
      </c>
      <c r="T18" s="25">
        <v>4</v>
      </c>
      <c r="U18" s="25"/>
      <c r="V18" s="21">
        <v>0</v>
      </c>
      <c r="W18" s="21">
        <f t="shared" si="1"/>
        <v>76</v>
      </c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8"/>
      <c r="AQ18" s="124"/>
      <c r="AR18" s="124"/>
      <c r="AS18" s="124"/>
      <c r="AT18" s="124"/>
      <c r="AU18" s="124"/>
      <c r="AV18" s="127"/>
      <c r="AW18" s="127"/>
      <c r="AX18" s="108">
        <v>0</v>
      </c>
      <c r="AY18" s="108">
        <v>0</v>
      </c>
      <c r="AZ18" s="108">
        <v>0</v>
      </c>
      <c r="BA18" s="108">
        <v>0</v>
      </c>
      <c r="BB18" s="108">
        <v>0</v>
      </c>
      <c r="BC18" s="108">
        <v>0</v>
      </c>
      <c r="BD18" s="108">
        <v>0</v>
      </c>
      <c r="BE18" s="46">
        <f t="shared" si="4"/>
        <v>0</v>
      </c>
      <c r="BF18" s="35">
        <f t="shared" si="3"/>
        <v>76</v>
      </c>
    </row>
    <row r="19" spans="1:58" x14ac:dyDescent="0.25">
      <c r="A19" s="180"/>
      <c r="B19" s="182"/>
      <c r="C19" s="184"/>
      <c r="D19" s="53" t="s">
        <v>21</v>
      </c>
      <c r="E19" s="25">
        <v>2</v>
      </c>
      <c r="F19" s="25">
        <v>2</v>
      </c>
      <c r="G19" s="25">
        <v>2</v>
      </c>
      <c r="H19" s="25">
        <v>2</v>
      </c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1">
        <v>0</v>
      </c>
      <c r="W19" s="21">
        <v>8</v>
      </c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8"/>
      <c r="AQ19" s="124"/>
      <c r="AR19" s="124"/>
      <c r="AS19" s="124"/>
      <c r="AT19" s="124"/>
      <c r="AU19" s="124"/>
      <c r="AV19" s="127"/>
      <c r="AW19" s="127"/>
      <c r="AX19" s="108"/>
      <c r="AY19" s="108"/>
      <c r="AZ19" s="108"/>
      <c r="BA19" s="108"/>
      <c r="BB19" s="108"/>
      <c r="BC19" s="108"/>
      <c r="BD19" s="108"/>
      <c r="BE19" s="46">
        <v>0</v>
      </c>
      <c r="BF19" s="35">
        <v>8</v>
      </c>
    </row>
    <row r="20" spans="1:58" x14ac:dyDescent="0.25">
      <c r="A20" s="180"/>
      <c r="B20" s="176" t="s">
        <v>67</v>
      </c>
      <c r="C20" s="178" t="s">
        <v>68</v>
      </c>
      <c r="D20" s="33" t="s">
        <v>20</v>
      </c>
      <c r="E20" s="42">
        <v>2</v>
      </c>
      <c r="F20" s="42">
        <v>2</v>
      </c>
      <c r="G20" s="42">
        <v>2</v>
      </c>
      <c r="H20" s="42">
        <v>4</v>
      </c>
      <c r="I20" s="42">
        <v>2</v>
      </c>
      <c r="J20" s="42">
        <v>2</v>
      </c>
      <c r="K20" s="42">
        <v>2</v>
      </c>
      <c r="L20" s="42">
        <v>2</v>
      </c>
      <c r="M20" s="42">
        <v>2</v>
      </c>
      <c r="N20" s="42">
        <v>4</v>
      </c>
      <c r="O20" s="42">
        <v>4</v>
      </c>
      <c r="P20" s="42">
        <v>2</v>
      </c>
      <c r="Q20" s="42">
        <v>2</v>
      </c>
      <c r="R20" s="42">
        <v>2</v>
      </c>
      <c r="S20" s="42">
        <v>2</v>
      </c>
      <c r="T20" s="42">
        <v>4</v>
      </c>
      <c r="U20" s="25"/>
      <c r="V20" s="21">
        <v>0</v>
      </c>
      <c r="W20" s="21">
        <f t="shared" si="1"/>
        <v>40</v>
      </c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6"/>
      <c r="AQ20" s="124"/>
      <c r="AR20" s="124"/>
      <c r="AS20" s="124"/>
      <c r="AT20" s="124"/>
      <c r="AU20" s="124"/>
      <c r="AV20" s="125"/>
      <c r="AW20" s="125"/>
      <c r="AX20" s="108">
        <v>0</v>
      </c>
      <c r="AY20" s="108">
        <v>0</v>
      </c>
      <c r="AZ20" s="108">
        <v>0</v>
      </c>
      <c r="BA20" s="108">
        <v>0</v>
      </c>
      <c r="BB20" s="108">
        <v>0</v>
      </c>
      <c r="BC20" s="108">
        <v>0</v>
      </c>
      <c r="BD20" s="108">
        <v>0</v>
      </c>
      <c r="BE20" s="46">
        <f t="shared" si="4"/>
        <v>0</v>
      </c>
      <c r="BF20" s="35">
        <f t="shared" si="3"/>
        <v>40</v>
      </c>
    </row>
    <row r="21" spans="1:58" x14ac:dyDescent="0.25">
      <c r="A21" s="180"/>
      <c r="B21" s="182"/>
      <c r="C21" s="184"/>
      <c r="D21" s="53" t="s">
        <v>21</v>
      </c>
      <c r="E21" s="42">
        <v>2</v>
      </c>
      <c r="F21" s="42">
        <v>2</v>
      </c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25"/>
      <c r="V21" s="21">
        <v>0</v>
      </c>
      <c r="W21" s="21">
        <v>4</v>
      </c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6"/>
      <c r="AQ21" s="124"/>
      <c r="AR21" s="124"/>
      <c r="AS21" s="124"/>
      <c r="AT21" s="124"/>
      <c r="AU21" s="124"/>
      <c r="AV21" s="125"/>
      <c r="AW21" s="125"/>
      <c r="AX21" s="108"/>
      <c r="AY21" s="108"/>
      <c r="AZ21" s="108"/>
      <c r="BA21" s="108"/>
      <c r="BB21" s="108"/>
      <c r="BC21" s="108"/>
      <c r="BD21" s="108"/>
      <c r="BE21" s="46">
        <v>0</v>
      </c>
      <c r="BF21" s="35">
        <v>4</v>
      </c>
    </row>
    <row r="22" spans="1:58" ht="21" customHeight="1" x14ac:dyDescent="0.25">
      <c r="A22" s="180"/>
      <c r="B22" s="187" t="s">
        <v>34</v>
      </c>
      <c r="C22" s="185" t="s">
        <v>43</v>
      </c>
      <c r="D22" s="12" t="s">
        <v>25</v>
      </c>
      <c r="E22" s="14">
        <f>E24+E26+E28+E30+E32+E34+E36</f>
        <v>18</v>
      </c>
      <c r="F22" s="14">
        <f t="shared" ref="F22:T22" si="7">F24+F26+F28+F30+F32+F34+F36</f>
        <v>16</v>
      </c>
      <c r="G22" s="14">
        <f t="shared" si="7"/>
        <v>18</v>
      </c>
      <c r="H22" s="14">
        <f t="shared" si="7"/>
        <v>18</v>
      </c>
      <c r="I22" s="14">
        <f t="shared" si="7"/>
        <v>16</v>
      </c>
      <c r="J22" s="14">
        <f t="shared" si="7"/>
        <v>18</v>
      </c>
      <c r="K22" s="14">
        <f t="shared" si="7"/>
        <v>16</v>
      </c>
      <c r="L22" s="14">
        <f t="shared" si="7"/>
        <v>18</v>
      </c>
      <c r="M22" s="14">
        <f t="shared" si="7"/>
        <v>16</v>
      </c>
      <c r="N22" s="14">
        <f t="shared" si="7"/>
        <v>18</v>
      </c>
      <c r="O22" s="14">
        <f t="shared" si="7"/>
        <v>16</v>
      </c>
      <c r="P22" s="14">
        <f t="shared" si="7"/>
        <v>16</v>
      </c>
      <c r="Q22" s="14">
        <f t="shared" si="7"/>
        <v>18</v>
      </c>
      <c r="R22" s="14">
        <f t="shared" si="7"/>
        <v>20</v>
      </c>
      <c r="S22" s="14">
        <f t="shared" si="7"/>
        <v>16</v>
      </c>
      <c r="T22" s="14">
        <f t="shared" si="7"/>
        <v>18</v>
      </c>
      <c r="U22" s="57"/>
      <c r="V22" s="21">
        <v>0</v>
      </c>
      <c r="W22" s="21">
        <f t="shared" si="1"/>
        <v>276</v>
      </c>
      <c r="X22" s="109">
        <v>20</v>
      </c>
      <c r="Y22" s="109">
        <v>20</v>
      </c>
      <c r="Z22" s="109">
        <v>20</v>
      </c>
      <c r="AA22" s="109">
        <v>20</v>
      </c>
      <c r="AB22" s="109">
        <v>20</v>
      </c>
      <c r="AC22" s="109">
        <v>20</v>
      </c>
      <c r="AD22" s="109">
        <v>22</v>
      </c>
      <c r="AE22" s="109">
        <v>22</v>
      </c>
      <c r="AF22" s="109">
        <v>22</v>
      </c>
      <c r="AG22" s="109">
        <v>22</v>
      </c>
      <c r="AH22" s="109">
        <v>22</v>
      </c>
      <c r="AI22" s="109">
        <v>22</v>
      </c>
      <c r="AJ22" s="109">
        <v>22</v>
      </c>
      <c r="AK22" s="109">
        <v>22</v>
      </c>
      <c r="AL22" s="109">
        <v>22</v>
      </c>
      <c r="AM22" s="109">
        <v>22</v>
      </c>
      <c r="AN22" s="109">
        <v>22</v>
      </c>
      <c r="AO22" s="109">
        <v>0</v>
      </c>
      <c r="AP22" s="110">
        <v>0</v>
      </c>
      <c r="AQ22" s="109">
        <v>0</v>
      </c>
      <c r="AR22" s="109">
        <v>0</v>
      </c>
      <c r="AS22" s="109">
        <v>0</v>
      </c>
      <c r="AT22" s="109">
        <v>0</v>
      </c>
      <c r="AU22" s="109">
        <v>0</v>
      </c>
      <c r="AV22" s="109">
        <v>0</v>
      </c>
      <c r="AW22" s="109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46">
        <f t="shared" si="4"/>
        <v>362</v>
      </c>
      <c r="BF22" s="35">
        <f>SUM(W22+BE22)</f>
        <v>638</v>
      </c>
    </row>
    <row r="23" spans="1:58" ht="17.25" customHeight="1" x14ac:dyDescent="0.25">
      <c r="A23" s="180"/>
      <c r="B23" s="188"/>
      <c r="C23" s="186"/>
      <c r="D23" s="12" t="s">
        <v>21</v>
      </c>
      <c r="E23" s="14">
        <v>2</v>
      </c>
      <c r="F23" s="14">
        <v>2</v>
      </c>
      <c r="G23" s="14">
        <v>2</v>
      </c>
      <c r="H23" s="14">
        <v>2</v>
      </c>
      <c r="I23" s="14">
        <v>2</v>
      </c>
      <c r="J23" s="14">
        <v>2</v>
      </c>
      <c r="K23" s="14">
        <v>2</v>
      </c>
      <c r="L23" s="14">
        <v>2</v>
      </c>
      <c r="M23" s="14">
        <v>2</v>
      </c>
      <c r="N23" s="14">
        <v>2</v>
      </c>
      <c r="O23" s="14">
        <v>2</v>
      </c>
      <c r="P23" s="14">
        <v>2</v>
      </c>
      <c r="Q23" s="14"/>
      <c r="R23" s="14"/>
      <c r="S23" s="14"/>
      <c r="T23" s="14"/>
      <c r="U23" s="57"/>
      <c r="V23" s="21">
        <v>0</v>
      </c>
      <c r="W23" s="21">
        <f>SUM(E23:S23)</f>
        <v>24</v>
      </c>
      <c r="X23" s="109">
        <v>2</v>
      </c>
      <c r="Y23" s="109">
        <v>2</v>
      </c>
      <c r="Z23" s="109">
        <v>2</v>
      </c>
      <c r="AA23" s="109">
        <v>2</v>
      </c>
      <c r="AB23" s="109">
        <v>2</v>
      </c>
      <c r="AC23" s="109">
        <v>2</v>
      </c>
      <c r="AD23" s="109">
        <v>2</v>
      </c>
      <c r="AE23" s="109">
        <v>2</v>
      </c>
      <c r="AF23" s="109">
        <v>2</v>
      </c>
      <c r="AG23" s="109">
        <v>2</v>
      </c>
      <c r="AH23" s="109">
        <v>2</v>
      </c>
      <c r="AI23" s="109">
        <v>2</v>
      </c>
      <c r="AJ23" s="109">
        <v>4</v>
      </c>
      <c r="AK23" s="109">
        <v>4</v>
      </c>
      <c r="AL23" s="109">
        <v>4</v>
      </c>
      <c r="AM23" s="109">
        <v>2</v>
      </c>
      <c r="AN23" s="109">
        <v>2</v>
      </c>
      <c r="AO23" s="109"/>
      <c r="AP23" s="110"/>
      <c r="AQ23" s="109"/>
      <c r="AR23" s="109"/>
      <c r="AS23" s="109"/>
      <c r="AT23" s="109"/>
      <c r="AU23" s="109"/>
      <c r="AV23" s="109"/>
      <c r="AW23" s="109"/>
      <c r="AX23" s="108"/>
      <c r="AY23" s="108"/>
      <c r="AZ23" s="108"/>
      <c r="BA23" s="108"/>
      <c r="BB23" s="108"/>
      <c r="BC23" s="108"/>
      <c r="BD23" s="108"/>
      <c r="BE23" s="46">
        <f>SUM(X23:AN23)</f>
        <v>40</v>
      </c>
      <c r="BF23" s="35">
        <f>SUM(W23+BE23)</f>
        <v>64</v>
      </c>
    </row>
    <row r="24" spans="1:58" x14ac:dyDescent="0.25">
      <c r="A24" s="180"/>
      <c r="B24" s="176" t="s">
        <v>44</v>
      </c>
      <c r="C24" s="178" t="s">
        <v>57</v>
      </c>
      <c r="D24" s="53" t="s">
        <v>25</v>
      </c>
      <c r="E24" s="54">
        <v>4</v>
      </c>
      <c r="F24" s="54">
        <v>4</v>
      </c>
      <c r="G24" s="54">
        <v>4</v>
      </c>
      <c r="H24" s="54">
        <v>4</v>
      </c>
      <c r="I24" s="54">
        <v>4</v>
      </c>
      <c r="J24" s="54">
        <v>4</v>
      </c>
      <c r="K24" s="54">
        <v>4</v>
      </c>
      <c r="L24" s="54">
        <v>4</v>
      </c>
      <c r="M24" s="54">
        <v>2</v>
      </c>
      <c r="N24" s="54">
        <v>4</v>
      </c>
      <c r="O24" s="54">
        <v>4</v>
      </c>
      <c r="P24" s="54">
        <v>4</v>
      </c>
      <c r="Q24" s="54">
        <v>4</v>
      </c>
      <c r="R24" s="54">
        <v>4</v>
      </c>
      <c r="S24" s="54">
        <v>4</v>
      </c>
      <c r="T24" s="54">
        <v>4</v>
      </c>
      <c r="U24" s="56"/>
      <c r="V24" s="21">
        <v>0</v>
      </c>
      <c r="W24" s="21">
        <f t="shared" si="1"/>
        <v>62</v>
      </c>
      <c r="X24" s="85">
        <v>6</v>
      </c>
      <c r="Y24" s="85">
        <v>6</v>
      </c>
      <c r="Z24" s="85">
        <v>4</v>
      </c>
      <c r="AA24" s="85">
        <v>6</v>
      </c>
      <c r="AB24" s="85">
        <v>6</v>
      </c>
      <c r="AC24" s="85">
        <v>4</v>
      </c>
      <c r="AD24" s="85">
        <v>6</v>
      </c>
      <c r="AE24" s="85">
        <v>6</v>
      </c>
      <c r="AF24" s="85">
        <v>6</v>
      </c>
      <c r="AG24" s="85">
        <v>6</v>
      </c>
      <c r="AH24" s="85">
        <v>4</v>
      </c>
      <c r="AI24" s="85">
        <v>4</v>
      </c>
      <c r="AJ24" s="85">
        <v>6</v>
      </c>
      <c r="AK24" s="85">
        <v>4</v>
      </c>
      <c r="AL24" s="85">
        <v>4</v>
      </c>
      <c r="AM24" s="85">
        <v>2</v>
      </c>
      <c r="AN24" s="85">
        <v>2</v>
      </c>
      <c r="AO24" s="85"/>
      <c r="AP24" s="123"/>
      <c r="AQ24" s="124"/>
      <c r="AR24" s="124"/>
      <c r="AS24" s="124"/>
      <c r="AT24" s="124"/>
      <c r="AU24" s="124"/>
      <c r="AV24" s="85"/>
      <c r="AW24" s="85"/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46">
        <f t="shared" si="4"/>
        <v>82</v>
      </c>
      <c r="BF24" s="35">
        <f t="shared" si="3"/>
        <v>144</v>
      </c>
    </row>
    <row r="25" spans="1:58" x14ac:dyDescent="0.25">
      <c r="A25" s="180"/>
      <c r="B25" s="182"/>
      <c r="C25" s="184"/>
      <c r="D25" s="53" t="s">
        <v>21</v>
      </c>
      <c r="E25" s="54">
        <v>2</v>
      </c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V25" s="21">
        <v>0</v>
      </c>
      <c r="W25" s="21">
        <v>2</v>
      </c>
      <c r="X25" s="85">
        <v>2</v>
      </c>
      <c r="Y25" s="85">
        <v>2</v>
      </c>
      <c r="Z25" s="85">
        <v>2</v>
      </c>
      <c r="AA25" s="85">
        <v>2</v>
      </c>
      <c r="AB25" s="85">
        <v>2</v>
      </c>
      <c r="AC25" s="85"/>
      <c r="AD25" s="85">
        <v>2</v>
      </c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123"/>
      <c r="AP25" s="123"/>
      <c r="AQ25" s="124"/>
      <c r="AR25" s="124"/>
      <c r="AS25" s="124"/>
      <c r="AT25" s="124"/>
      <c r="AU25" s="124"/>
      <c r="AV25" s="85"/>
      <c r="AW25" s="85"/>
      <c r="AX25" s="108"/>
      <c r="AY25" s="108"/>
      <c r="AZ25" s="108"/>
      <c r="BA25" s="108"/>
      <c r="BB25" s="108"/>
      <c r="BC25" s="108"/>
      <c r="BD25" s="108"/>
      <c r="BE25" s="46">
        <f>SUM(X25:AI25)</f>
        <v>12</v>
      </c>
      <c r="BF25" s="35">
        <v>14</v>
      </c>
    </row>
    <row r="26" spans="1:58" ht="16.5" customHeight="1" x14ac:dyDescent="0.25">
      <c r="A26" s="180"/>
      <c r="B26" s="176" t="s">
        <v>45</v>
      </c>
      <c r="C26" s="191" t="s">
        <v>58</v>
      </c>
      <c r="D26" s="53" t="s">
        <v>25</v>
      </c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5"/>
      <c r="V26" s="21">
        <v>0</v>
      </c>
      <c r="W26" s="21">
        <f t="shared" si="1"/>
        <v>0</v>
      </c>
      <c r="X26" s="85">
        <v>4</v>
      </c>
      <c r="Y26" s="85">
        <v>6</v>
      </c>
      <c r="Z26" s="85">
        <v>4</v>
      </c>
      <c r="AA26" s="85">
        <v>4</v>
      </c>
      <c r="AB26" s="85">
        <v>4</v>
      </c>
      <c r="AC26" s="85">
        <v>4</v>
      </c>
      <c r="AD26" s="85">
        <v>4</v>
      </c>
      <c r="AE26" s="85">
        <v>4</v>
      </c>
      <c r="AF26" s="85">
        <v>4</v>
      </c>
      <c r="AG26" s="85">
        <v>4</v>
      </c>
      <c r="AH26" s="85">
        <v>4</v>
      </c>
      <c r="AI26" s="85">
        <v>4</v>
      </c>
      <c r="AJ26" s="85">
        <v>4</v>
      </c>
      <c r="AK26" s="85">
        <v>2</v>
      </c>
      <c r="AL26" s="85">
        <v>4</v>
      </c>
      <c r="AM26" s="85">
        <v>4</v>
      </c>
      <c r="AN26" s="85">
        <v>4</v>
      </c>
      <c r="AO26" s="58"/>
      <c r="AP26" s="123"/>
      <c r="AQ26" s="124"/>
      <c r="AR26" s="124"/>
      <c r="AS26" s="124"/>
      <c r="AT26" s="124"/>
      <c r="AU26" s="124"/>
      <c r="AV26" s="129" t="s">
        <v>36</v>
      </c>
      <c r="AW26" s="85"/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46">
        <f t="shared" si="4"/>
        <v>68</v>
      </c>
      <c r="BF26" s="35">
        <f t="shared" si="3"/>
        <v>68</v>
      </c>
    </row>
    <row r="27" spans="1:58" ht="14.25" customHeight="1" x14ac:dyDescent="0.25">
      <c r="A27" s="180"/>
      <c r="B27" s="182"/>
      <c r="C27" s="192"/>
      <c r="D27" s="53" t="s">
        <v>21</v>
      </c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5"/>
      <c r="V27" s="21">
        <v>0</v>
      </c>
      <c r="W27" s="21">
        <v>0</v>
      </c>
      <c r="X27" s="85">
        <v>2</v>
      </c>
      <c r="Y27" s="85">
        <v>2</v>
      </c>
      <c r="Z27" s="85">
        <v>2</v>
      </c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58"/>
      <c r="AP27" s="123"/>
      <c r="AQ27" s="124"/>
      <c r="AR27" s="124"/>
      <c r="AS27" s="124"/>
      <c r="AT27" s="124"/>
      <c r="AU27" s="124"/>
      <c r="AV27" s="85"/>
      <c r="AW27" s="85"/>
      <c r="AX27" s="108"/>
      <c r="AY27" s="108"/>
      <c r="AZ27" s="108"/>
      <c r="BA27" s="108"/>
      <c r="BB27" s="108"/>
      <c r="BC27" s="108"/>
      <c r="BD27" s="108"/>
      <c r="BE27" s="46">
        <f>SUM(X27:AF27)</f>
        <v>6</v>
      </c>
      <c r="BF27" s="35">
        <v>6</v>
      </c>
    </row>
    <row r="28" spans="1:58" x14ac:dyDescent="0.25">
      <c r="A28" s="180"/>
      <c r="B28" s="176" t="s">
        <v>69</v>
      </c>
      <c r="C28" s="178" t="s">
        <v>70</v>
      </c>
      <c r="D28" s="53" t="s">
        <v>25</v>
      </c>
      <c r="E28" s="54">
        <v>2</v>
      </c>
      <c r="F28" s="54">
        <v>2</v>
      </c>
      <c r="G28" s="54">
        <v>2</v>
      </c>
      <c r="H28" s="54">
        <v>2</v>
      </c>
      <c r="I28" s="54">
        <v>2</v>
      </c>
      <c r="J28" s="54">
        <v>2</v>
      </c>
      <c r="K28" s="54">
        <v>2</v>
      </c>
      <c r="L28" s="54">
        <v>2</v>
      </c>
      <c r="M28" s="54">
        <v>2</v>
      </c>
      <c r="N28" s="54">
        <v>2</v>
      </c>
      <c r="O28" s="54">
        <v>2</v>
      </c>
      <c r="P28" s="54">
        <v>2</v>
      </c>
      <c r="Q28" s="54">
        <v>2</v>
      </c>
      <c r="R28" s="54">
        <v>2</v>
      </c>
      <c r="S28" s="54">
        <v>2</v>
      </c>
      <c r="T28" s="54">
        <v>2</v>
      </c>
      <c r="U28" s="8"/>
      <c r="V28" s="21">
        <v>0</v>
      </c>
      <c r="W28" s="21">
        <f t="shared" si="1"/>
        <v>32</v>
      </c>
      <c r="X28" s="55">
        <v>2</v>
      </c>
      <c r="Y28" s="54">
        <v>2</v>
      </c>
      <c r="Z28" s="54">
        <v>2</v>
      </c>
      <c r="AA28" s="54">
        <v>2</v>
      </c>
      <c r="AB28" s="54">
        <v>2</v>
      </c>
      <c r="AC28" s="54">
        <v>4</v>
      </c>
      <c r="AD28" s="54">
        <v>4</v>
      </c>
      <c r="AE28" s="54">
        <v>2</v>
      </c>
      <c r="AF28" s="54">
        <v>2</v>
      </c>
      <c r="AG28" s="54">
        <v>2</v>
      </c>
      <c r="AH28" s="54">
        <v>4</v>
      </c>
      <c r="AI28" s="54">
        <v>2</v>
      </c>
      <c r="AJ28" s="54">
        <v>2</v>
      </c>
      <c r="AK28" s="54">
        <v>2</v>
      </c>
      <c r="AL28" s="54">
        <v>2</v>
      </c>
      <c r="AM28" s="54">
        <v>2</v>
      </c>
      <c r="AN28" s="54">
        <v>2</v>
      </c>
      <c r="AO28" s="58"/>
      <c r="AP28" s="58"/>
      <c r="AQ28" s="124"/>
      <c r="AR28" s="124"/>
      <c r="AS28" s="124"/>
      <c r="AT28" s="124"/>
      <c r="AU28" s="124"/>
      <c r="AV28" s="59" t="s">
        <v>36</v>
      </c>
      <c r="AW28" s="54"/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46">
        <f t="shared" si="4"/>
        <v>40</v>
      </c>
      <c r="BF28" s="35">
        <f t="shared" si="3"/>
        <v>72</v>
      </c>
    </row>
    <row r="29" spans="1:58" x14ac:dyDescent="0.25">
      <c r="A29" s="180"/>
      <c r="B29" s="182"/>
      <c r="C29" s="184"/>
      <c r="D29" s="53" t="s">
        <v>21</v>
      </c>
      <c r="E29" s="54">
        <v>2</v>
      </c>
      <c r="F29" s="54">
        <v>2</v>
      </c>
      <c r="G29" s="54">
        <v>2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5"/>
      <c r="V29" s="21">
        <v>0</v>
      </c>
      <c r="W29" s="21">
        <f>SUM(E29:I29)</f>
        <v>6</v>
      </c>
      <c r="X29" s="55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8"/>
      <c r="AP29" s="58"/>
      <c r="AQ29" s="124"/>
      <c r="AR29" s="124"/>
      <c r="AS29" s="124"/>
      <c r="AT29" s="124"/>
      <c r="AU29" s="124"/>
      <c r="AV29" s="54"/>
      <c r="AW29" s="54"/>
      <c r="AX29" s="108"/>
      <c r="AY29" s="108"/>
      <c r="AZ29" s="108"/>
      <c r="BA29" s="108"/>
      <c r="BB29" s="108"/>
      <c r="BC29" s="108"/>
      <c r="BD29" s="108"/>
      <c r="BE29" s="46">
        <v>2</v>
      </c>
      <c r="BF29" s="35">
        <v>8</v>
      </c>
    </row>
    <row r="30" spans="1:58" ht="16.5" customHeight="1" x14ac:dyDescent="0.25">
      <c r="A30" s="180"/>
      <c r="B30" s="176" t="s">
        <v>46</v>
      </c>
      <c r="C30" s="178" t="s">
        <v>77</v>
      </c>
      <c r="D30" s="53" t="s">
        <v>25</v>
      </c>
      <c r="E30" s="54">
        <v>2</v>
      </c>
      <c r="F30" s="54">
        <v>2</v>
      </c>
      <c r="G30" s="54">
        <v>2</v>
      </c>
      <c r="H30" s="54">
        <v>2</v>
      </c>
      <c r="I30" s="54">
        <v>2</v>
      </c>
      <c r="J30" s="54">
        <v>2</v>
      </c>
      <c r="K30" s="54">
        <v>2</v>
      </c>
      <c r="L30" s="54">
        <v>2</v>
      </c>
      <c r="M30" s="54">
        <v>2</v>
      </c>
      <c r="N30" s="54">
        <v>2</v>
      </c>
      <c r="O30" s="54">
        <v>2</v>
      </c>
      <c r="P30" s="54">
        <v>0</v>
      </c>
      <c r="Q30" s="54">
        <v>2</v>
      </c>
      <c r="R30" s="54">
        <v>2</v>
      </c>
      <c r="S30" s="54">
        <v>2</v>
      </c>
      <c r="T30" s="54">
        <v>2</v>
      </c>
      <c r="U30" s="8"/>
      <c r="V30" s="17">
        <v>0</v>
      </c>
      <c r="W30" s="21">
        <f t="shared" si="1"/>
        <v>30</v>
      </c>
      <c r="X30" s="55">
        <v>2</v>
      </c>
      <c r="Y30" s="55">
        <v>2</v>
      </c>
      <c r="Z30" s="55">
        <v>2</v>
      </c>
      <c r="AA30" s="55">
        <v>2</v>
      </c>
      <c r="AB30" s="55">
        <v>2</v>
      </c>
      <c r="AC30" s="55">
        <v>2</v>
      </c>
      <c r="AD30" s="55">
        <v>2</v>
      </c>
      <c r="AE30" s="55">
        <v>2</v>
      </c>
      <c r="AF30" s="55">
        <v>2</v>
      </c>
      <c r="AG30" s="55">
        <v>2</v>
      </c>
      <c r="AH30" s="55">
        <v>2</v>
      </c>
      <c r="AI30" s="55">
        <v>2</v>
      </c>
      <c r="AJ30" s="55">
        <v>2</v>
      </c>
      <c r="AK30" s="55">
        <v>2</v>
      </c>
      <c r="AL30" s="55">
        <v>2</v>
      </c>
      <c r="AM30" s="55">
        <v>2</v>
      </c>
      <c r="AN30" s="55">
        <v>2</v>
      </c>
      <c r="AO30" s="58"/>
      <c r="AP30" s="58"/>
      <c r="AQ30" s="124"/>
      <c r="AR30" s="124"/>
      <c r="AS30" s="124"/>
      <c r="AT30" s="124"/>
      <c r="AU30" s="124"/>
      <c r="AV30" s="55"/>
      <c r="AW30" s="55"/>
      <c r="AX30" s="108">
        <v>0</v>
      </c>
      <c r="AY30" s="108">
        <v>0</v>
      </c>
      <c r="AZ30" s="108">
        <v>0</v>
      </c>
      <c r="BA30" s="108">
        <v>0</v>
      </c>
      <c r="BB30" s="108">
        <v>0</v>
      </c>
      <c r="BC30" s="108">
        <v>0</v>
      </c>
      <c r="BD30" s="108">
        <v>0</v>
      </c>
      <c r="BE30" s="46">
        <f t="shared" si="4"/>
        <v>34</v>
      </c>
      <c r="BF30" s="35">
        <f t="shared" si="3"/>
        <v>64</v>
      </c>
    </row>
    <row r="31" spans="1:58" ht="16.5" customHeight="1" x14ac:dyDescent="0.25">
      <c r="A31" s="180"/>
      <c r="B31" s="182"/>
      <c r="C31" s="184"/>
      <c r="D31" s="53" t="s">
        <v>21</v>
      </c>
      <c r="E31" s="54">
        <v>2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8"/>
      <c r="V31" s="17">
        <v>0</v>
      </c>
      <c r="W31" s="21">
        <v>2</v>
      </c>
      <c r="X31" s="55">
        <v>2</v>
      </c>
      <c r="Y31" s="54">
        <v>2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111"/>
      <c r="AQ31" s="124"/>
      <c r="AR31" s="124"/>
      <c r="AS31" s="124"/>
      <c r="AT31" s="124"/>
      <c r="AU31" s="124"/>
      <c r="AV31" s="54"/>
      <c r="AW31" s="54"/>
      <c r="AX31" s="108"/>
      <c r="AY31" s="108"/>
      <c r="AZ31" s="108"/>
      <c r="BA31" s="108"/>
      <c r="BB31" s="108"/>
      <c r="BC31" s="108"/>
      <c r="BD31" s="108"/>
      <c r="BE31" s="46">
        <f>SUM(X31:AD31)</f>
        <v>4</v>
      </c>
      <c r="BF31" s="35">
        <v>6</v>
      </c>
    </row>
    <row r="32" spans="1:58" ht="24.75" customHeight="1" x14ac:dyDescent="0.25">
      <c r="A32" s="180"/>
      <c r="B32" s="176" t="s">
        <v>48</v>
      </c>
      <c r="C32" s="178" t="s">
        <v>71</v>
      </c>
      <c r="D32" s="53" t="s">
        <v>25</v>
      </c>
      <c r="E32" s="54">
        <v>2</v>
      </c>
      <c r="F32" s="54">
        <v>4</v>
      </c>
      <c r="G32" s="54">
        <v>2</v>
      </c>
      <c r="H32" s="54">
        <v>4</v>
      </c>
      <c r="I32" s="54">
        <v>2</v>
      </c>
      <c r="J32" s="54">
        <v>4</v>
      </c>
      <c r="K32" s="54">
        <v>4</v>
      </c>
      <c r="L32" s="54">
        <v>4</v>
      </c>
      <c r="M32" s="54">
        <v>4</v>
      </c>
      <c r="N32" s="54">
        <v>4</v>
      </c>
      <c r="O32" s="54">
        <v>2</v>
      </c>
      <c r="P32" s="54">
        <v>4</v>
      </c>
      <c r="Q32" s="54">
        <v>4</v>
      </c>
      <c r="R32" s="54">
        <v>4</v>
      </c>
      <c r="S32" s="54">
        <v>2</v>
      </c>
      <c r="T32" s="54">
        <v>4</v>
      </c>
      <c r="U32" s="62"/>
      <c r="V32" s="17">
        <v>0</v>
      </c>
      <c r="W32" s="21">
        <f t="shared" si="1"/>
        <v>54</v>
      </c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1"/>
      <c r="AQ32" s="124"/>
      <c r="AR32" s="124"/>
      <c r="AS32" s="124"/>
      <c r="AT32" s="124"/>
      <c r="AU32" s="124"/>
      <c r="AV32" s="132"/>
      <c r="AW32" s="132"/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46">
        <f t="shared" si="4"/>
        <v>0</v>
      </c>
      <c r="BF32" s="35">
        <f t="shared" si="3"/>
        <v>54</v>
      </c>
    </row>
    <row r="33" spans="1:58" ht="14.25" customHeight="1" x14ac:dyDescent="0.25">
      <c r="A33" s="180"/>
      <c r="B33" s="182"/>
      <c r="C33" s="184"/>
      <c r="D33" s="53" t="s">
        <v>21</v>
      </c>
      <c r="E33" s="54">
        <v>2</v>
      </c>
      <c r="F33" s="54">
        <v>2</v>
      </c>
      <c r="G33" s="54">
        <v>2</v>
      </c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21">
        <v>0</v>
      </c>
      <c r="W33" s="21">
        <f>SUM(E33:I33)</f>
        <v>6</v>
      </c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1"/>
      <c r="AQ33" s="124"/>
      <c r="AR33" s="124"/>
      <c r="AS33" s="124"/>
      <c r="AT33" s="124"/>
      <c r="AU33" s="124"/>
      <c r="AV33" s="132"/>
      <c r="AW33" s="132"/>
      <c r="AX33" s="108"/>
      <c r="AY33" s="108"/>
      <c r="AZ33" s="108"/>
      <c r="BA33" s="108"/>
      <c r="BB33" s="108"/>
      <c r="BC33" s="108"/>
      <c r="BD33" s="108"/>
      <c r="BE33" s="46">
        <v>0</v>
      </c>
      <c r="BF33" s="35">
        <v>6</v>
      </c>
    </row>
    <row r="34" spans="1:58" ht="25.5" customHeight="1" x14ac:dyDescent="0.25">
      <c r="A34" s="180"/>
      <c r="B34" s="176" t="s">
        <v>49</v>
      </c>
      <c r="C34" s="178" t="s">
        <v>72</v>
      </c>
      <c r="D34" s="53" t="s">
        <v>25</v>
      </c>
      <c r="E34" s="54">
        <v>4</v>
      </c>
      <c r="F34" s="54">
        <v>2</v>
      </c>
      <c r="G34" s="54">
        <v>4</v>
      </c>
      <c r="H34" s="54">
        <v>4</v>
      </c>
      <c r="I34" s="54">
        <v>4</v>
      </c>
      <c r="J34" s="54">
        <v>4</v>
      </c>
      <c r="K34" s="54">
        <v>2</v>
      </c>
      <c r="L34" s="54">
        <v>4</v>
      </c>
      <c r="M34" s="54">
        <v>4</v>
      </c>
      <c r="N34" s="54">
        <v>4</v>
      </c>
      <c r="O34" s="54">
        <v>4</v>
      </c>
      <c r="P34" s="54">
        <v>4</v>
      </c>
      <c r="Q34" s="54">
        <v>4</v>
      </c>
      <c r="R34" s="54">
        <v>4</v>
      </c>
      <c r="S34" s="54">
        <v>4</v>
      </c>
      <c r="T34" s="54">
        <v>2</v>
      </c>
      <c r="U34" s="60" t="s">
        <v>36</v>
      </c>
      <c r="V34" s="17">
        <v>0</v>
      </c>
      <c r="W34" s="21">
        <f t="shared" si="1"/>
        <v>58</v>
      </c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3"/>
      <c r="AP34" s="58"/>
      <c r="AQ34" s="124"/>
      <c r="AR34" s="124"/>
      <c r="AS34" s="124"/>
      <c r="AT34" s="124"/>
      <c r="AU34" s="124"/>
      <c r="AV34" s="132"/>
      <c r="AW34" s="132"/>
      <c r="AX34" s="108">
        <v>0</v>
      </c>
      <c r="AY34" s="108">
        <v>0</v>
      </c>
      <c r="AZ34" s="108">
        <v>0</v>
      </c>
      <c r="BA34" s="108">
        <v>0</v>
      </c>
      <c r="BB34" s="108">
        <v>0</v>
      </c>
      <c r="BC34" s="108">
        <v>0</v>
      </c>
      <c r="BD34" s="108">
        <v>0</v>
      </c>
      <c r="BE34" s="46">
        <f t="shared" si="4"/>
        <v>0</v>
      </c>
      <c r="BF34" s="35">
        <f t="shared" si="3"/>
        <v>58</v>
      </c>
    </row>
    <row r="35" spans="1:58" ht="20.25" customHeight="1" x14ac:dyDescent="0.25">
      <c r="A35" s="180"/>
      <c r="B35" s="182"/>
      <c r="C35" s="184"/>
      <c r="D35" s="53" t="s">
        <v>21</v>
      </c>
      <c r="E35" s="54">
        <v>2</v>
      </c>
      <c r="F35" s="54">
        <v>2</v>
      </c>
      <c r="G35" s="54">
        <v>2</v>
      </c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21">
        <v>0</v>
      </c>
      <c r="W35" s="21">
        <f>SUM(E35:I35)</f>
        <v>6</v>
      </c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4"/>
      <c r="AP35" s="58"/>
      <c r="AQ35" s="124"/>
      <c r="AR35" s="124"/>
      <c r="AS35" s="124"/>
      <c r="AT35" s="124"/>
      <c r="AU35" s="124"/>
      <c r="AV35" s="132"/>
      <c r="AW35" s="132"/>
      <c r="AX35" s="108"/>
      <c r="AY35" s="108"/>
      <c r="AZ35" s="108"/>
      <c r="BA35" s="108"/>
      <c r="BB35" s="108"/>
      <c r="BC35" s="108"/>
      <c r="BD35" s="108"/>
      <c r="BE35" s="46">
        <v>0</v>
      </c>
      <c r="BF35" s="35">
        <v>6</v>
      </c>
    </row>
    <row r="36" spans="1:58" x14ac:dyDescent="0.25">
      <c r="A36" s="180"/>
      <c r="B36" s="176" t="s">
        <v>50</v>
      </c>
      <c r="C36" s="178" t="s">
        <v>73</v>
      </c>
      <c r="D36" s="53" t="s">
        <v>25</v>
      </c>
      <c r="E36" s="54">
        <v>4</v>
      </c>
      <c r="F36" s="54">
        <v>2</v>
      </c>
      <c r="G36" s="54">
        <v>4</v>
      </c>
      <c r="H36" s="54">
        <v>2</v>
      </c>
      <c r="I36" s="54">
        <v>2</v>
      </c>
      <c r="J36" s="54">
        <v>2</v>
      </c>
      <c r="K36" s="54">
        <v>2</v>
      </c>
      <c r="L36" s="54">
        <v>2</v>
      </c>
      <c r="M36" s="54">
        <v>2</v>
      </c>
      <c r="N36" s="54">
        <v>2</v>
      </c>
      <c r="O36" s="54">
        <v>2</v>
      </c>
      <c r="P36" s="54">
        <v>2</v>
      </c>
      <c r="Q36" s="54">
        <v>2</v>
      </c>
      <c r="R36" s="54">
        <v>4</v>
      </c>
      <c r="S36" s="54">
        <v>2</v>
      </c>
      <c r="T36" s="54">
        <v>4</v>
      </c>
      <c r="U36" s="8"/>
      <c r="V36" s="17">
        <v>0</v>
      </c>
      <c r="W36" s="21">
        <f t="shared" si="1"/>
        <v>40</v>
      </c>
      <c r="X36" s="54">
        <v>2</v>
      </c>
      <c r="Y36" s="54">
        <v>2</v>
      </c>
      <c r="Z36" s="54">
        <v>2</v>
      </c>
      <c r="AA36" s="54">
        <v>4</v>
      </c>
      <c r="AB36" s="54">
        <v>4</v>
      </c>
      <c r="AC36" s="54">
        <v>2</v>
      </c>
      <c r="AD36" s="54">
        <v>2</v>
      </c>
      <c r="AE36" s="54">
        <v>2</v>
      </c>
      <c r="AF36" s="54">
        <v>2</v>
      </c>
      <c r="AG36" s="54">
        <v>2</v>
      </c>
      <c r="AH36" s="54">
        <v>2</v>
      </c>
      <c r="AI36" s="54">
        <v>2</v>
      </c>
      <c r="AJ36" s="54">
        <v>2</v>
      </c>
      <c r="AK36" s="54">
        <v>2</v>
      </c>
      <c r="AL36" s="54">
        <v>2</v>
      </c>
      <c r="AM36" s="54">
        <v>2</v>
      </c>
      <c r="AN36" s="130">
        <v>4</v>
      </c>
      <c r="AO36" s="130"/>
      <c r="AP36" s="131"/>
      <c r="AQ36" s="124"/>
      <c r="AR36" s="124"/>
      <c r="AS36" s="124"/>
      <c r="AT36" s="124"/>
      <c r="AU36" s="124"/>
      <c r="AV36" s="132"/>
      <c r="AW36" s="132"/>
      <c r="AX36" s="108">
        <v>0</v>
      </c>
      <c r="AY36" s="108">
        <v>0</v>
      </c>
      <c r="AZ36" s="108">
        <v>0</v>
      </c>
      <c r="BA36" s="108">
        <v>0</v>
      </c>
      <c r="BB36" s="108">
        <v>0</v>
      </c>
      <c r="BC36" s="108">
        <v>0</v>
      </c>
      <c r="BD36" s="108">
        <v>0</v>
      </c>
      <c r="BE36" s="46">
        <f t="shared" si="4"/>
        <v>40</v>
      </c>
      <c r="BF36" s="35">
        <f t="shared" si="3"/>
        <v>80</v>
      </c>
    </row>
    <row r="37" spans="1:58" ht="13.5" customHeight="1" x14ac:dyDescent="0.25">
      <c r="A37" s="180"/>
      <c r="B37" s="182"/>
      <c r="C37" s="184"/>
      <c r="D37" s="53" t="s">
        <v>21</v>
      </c>
      <c r="E37" s="54">
        <v>2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8"/>
      <c r="V37" s="17">
        <v>0</v>
      </c>
      <c r="W37" s="21">
        <v>2</v>
      </c>
      <c r="X37" s="85">
        <v>2</v>
      </c>
      <c r="Y37" s="85">
        <v>2</v>
      </c>
      <c r="Z37" s="85">
        <v>2</v>
      </c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58"/>
      <c r="AP37" s="123"/>
      <c r="AQ37" s="124"/>
      <c r="AR37" s="124"/>
      <c r="AS37" s="124"/>
      <c r="AT37" s="124"/>
      <c r="AU37" s="124"/>
      <c r="AV37" s="85"/>
      <c r="AW37" s="85"/>
      <c r="AX37" s="108"/>
      <c r="AY37" s="108"/>
      <c r="AZ37" s="108"/>
      <c r="BA37" s="108"/>
      <c r="BB37" s="108"/>
      <c r="BC37" s="108"/>
      <c r="BD37" s="108"/>
      <c r="BE37" s="46">
        <f>SUM(X37:AF37)</f>
        <v>6</v>
      </c>
      <c r="BF37" s="35">
        <v>8</v>
      </c>
    </row>
    <row r="38" spans="1:58" ht="27" customHeight="1" x14ac:dyDescent="0.25">
      <c r="A38" s="180"/>
      <c r="B38" s="176" t="s">
        <v>112</v>
      </c>
      <c r="C38" s="189" t="s">
        <v>59</v>
      </c>
      <c r="D38" s="53" t="s">
        <v>25</v>
      </c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8"/>
      <c r="V38" s="17">
        <v>0</v>
      </c>
      <c r="W38" s="21">
        <f t="shared" si="1"/>
        <v>0</v>
      </c>
      <c r="X38" s="130">
        <v>2</v>
      </c>
      <c r="Y38" s="130">
        <v>6</v>
      </c>
      <c r="Z38" s="130">
        <v>2</v>
      </c>
      <c r="AA38" s="130">
        <v>2</v>
      </c>
      <c r="AB38" s="130">
        <v>4</v>
      </c>
      <c r="AC38" s="130">
        <v>2</v>
      </c>
      <c r="AD38" s="130">
        <v>2</v>
      </c>
      <c r="AE38" s="130">
        <v>4</v>
      </c>
      <c r="AF38" s="130">
        <v>2</v>
      </c>
      <c r="AG38" s="130">
        <v>2</v>
      </c>
      <c r="AH38" s="130">
        <v>2</v>
      </c>
      <c r="AI38" s="130">
        <v>2</v>
      </c>
      <c r="AJ38" s="130">
        <v>2</v>
      </c>
      <c r="AK38" s="130">
        <v>6</v>
      </c>
      <c r="AL38" s="130">
        <v>4</v>
      </c>
      <c r="AM38" s="130">
        <v>6</v>
      </c>
      <c r="AN38" s="130">
        <v>8</v>
      </c>
      <c r="AO38" s="130"/>
      <c r="AP38" s="131"/>
      <c r="AQ38" s="124"/>
      <c r="AR38" s="124"/>
      <c r="AS38" s="124"/>
      <c r="AT38" s="124"/>
      <c r="AU38" s="124"/>
      <c r="AV38" s="132"/>
      <c r="AW38" s="132"/>
      <c r="AX38" s="108">
        <v>0</v>
      </c>
      <c r="AY38" s="108">
        <v>0</v>
      </c>
      <c r="AZ38" s="108">
        <v>0</v>
      </c>
      <c r="BA38" s="108">
        <v>0</v>
      </c>
      <c r="BB38" s="108">
        <v>0</v>
      </c>
      <c r="BC38" s="108">
        <v>0</v>
      </c>
      <c r="BD38" s="108">
        <v>0</v>
      </c>
      <c r="BE38" s="46">
        <f t="shared" si="4"/>
        <v>58</v>
      </c>
      <c r="BF38" s="35">
        <f t="shared" si="3"/>
        <v>58</v>
      </c>
    </row>
    <row r="39" spans="1:58" ht="39.75" customHeight="1" x14ac:dyDescent="0.25">
      <c r="A39" s="180"/>
      <c r="B39" s="182"/>
      <c r="C39" s="190"/>
      <c r="D39" s="53" t="s">
        <v>21</v>
      </c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8"/>
      <c r="V39" s="17">
        <v>0</v>
      </c>
      <c r="W39" s="21">
        <v>0</v>
      </c>
      <c r="X39" s="85">
        <v>2</v>
      </c>
      <c r="Y39" s="85">
        <v>2</v>
      </c>
      <c r="Z39" s="85">
        <v>2</v>
      </c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58"/>
      <c r="AP39" s="123"/>
      <c r="AQ39" s="124"/>
      <c r="AR39" s="124"/>
      <c r="AS39" s="124"/>
      <c r="AT39" s="124"/>
      <c r="AU39" s="124"/>
      <c r="AV39" s="85"/>
      <c r="AW39" s="85"/>
      <c r="AX39" s="108"/>
      <c r="AY39" s="108"/>
      <c r="AZ39" s="108"/>
      <c r="BA39" s="108"/>
      <c r="BB39" s="108"/>
      <c r="BC39" s="108"/>
      <c r="BD39" s="108"/>
      <c r="BE39" s="46">
        <f>SUM(X39:AF39)</f>
        <v>6</v>
      </c>
      <c r="BF39" s="35">
        <v>6</v>
      </c>
    </row>
    <row r="40" spans="1:58" ht="18" customHeight="1" x14ac:dyDescent="0.25">
      <c r="A40" s="180"/>
      <c r="B40" s="176" t="s">
        <v>78</v>
      </c>
      <c r="C40" s="189" t="s">
        <v>108</v>
      </c>
      <c r="D40" s="53" t="s">
        <v>20</v>
      </c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8"/>
      <c r="V40" s="17">
        <v>0</v>
      </c>
      <c r="W40" s="21">
        <v>0</v>
      </c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1"/>
      <c r="AQ40" s="124"/>
      <c r="AR40" s="124"/>
      <c r="AS40" s="124"/>
      <c r="AT40" s="124"/>
      <c r="AU40" s="124"/>
      <c r="AV40" s="132"/>
      <c r="AW40" s="132"/>
      <c r="AX40" s="108"/>
      <c r="AY40" s="108"/>
      <c r="AZ40" s="108"/>
      <c r="BA40" s="108"/>
      <c r="BB40" s="108"/>
      <c r="BC40" s="108"/>
      <c r="BD40" s="108"/>
      <c r="BE40" s="46">
        <v>40</v>
      </c>
      <c r="BF40" s="35">
        <v>40</v>
      </c>
    </row>
    <row r="41" spans="1:58" ht="14.25" customHeight="1" x14ac:dyDescent="0.25">
      <c r="A41" s="180"/>
      <c r="B41" s="177"/>
      <c r="C41" s="190"/>
      <c r="D41" s="53" t="s">
        <v>21</v>
      </c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8"/>
      <c r="V41" s="17">
        <v>0</v>
      </c>
      <c r="W41" s="21">
        <v>0</v>
      </c>
      <c r="X41" s="55">
        <v>2</v>
      </c>
      <c r="Y41" s="54">
        <v>2</v>
      </c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111"/>
      <c r="AQ41" s="124"/>
      <c r="AR41" s="124"/>
      <c r="AS41" s="124"/>
      <c r="AT41" s="124"/>
      <c r="AU41" s="124"/>
      <c r="AV41" s="54"/>
      <c r="AW41" s="54"/>
      <c r="AX41" s="108"/>
      <c r="AY41" s="108"/>
      <c r="AZ41" s="108"/>
      <c r="BA41" s="108"/>
      <c r="BB41" s="108"/>
      <c r="BC41" s="108"/>
      <c r="BD41" s="108"/>
      <c r="BE41" s="46">
        <f>SUM(X41:AD41)</f>
        <v>4</v>
      </c>
      <c r="BF41" s="35">
        <v>4</v>
      </c>
    </row>
    <row r="42" spans="1:58" x14ac:dyDescent="0.25">
      <c r="A42" s="180"/>
      <c r="B42" s="197" t="s">
        <v>35</v>
      </c>
      <c r="C42" s="185" t="s">
        <v>31</v>
      </c>
      <c r="D42" s="12" t="s">
        <v>25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63"/>
      <c r="V42" s="17">
        <v>0</v>
      </c>
      <c r="W42" s="21">
        <f t="shared" si="1"/>
        <v>0</v>
      </c>
      <c r="X42" s="13">
        <v>22</v>
      </c>
      <c r="Y42" s="13">
        <v>24</v>
      </c>
      <c r="Z42" s="13">
        <v>24</v>
      </c>
      <c r="AA42" s="13">
        <v>22</v>
      </c>
      <c r="AB42" s="13">
        <v>22</v>
      </c>
      <c r="AC42" s="13">
        <v>22</v>
      </c>
      <c r="AD42" s="13">
        <v>22</v>
      </c>
      <c r="AE42" s="13">
        <v>22</v>
      </c>
      <c r="AF42" s="13">
        <v>22</v>
      </c>
      <c r="AG42" s="13">
        <v>22</v>
      </c>
      <c r="AH42" s="13">
        <v>22</v>
      </c>
      <c r="AI42" s="13">
        <v>22</v>
      </c>
      <c r="AJ42" s="13">
        <v>22</v>
      </c>
      <c r="AK42" s="13">
        <v>22</v>
      </c>
      <c r="AL42" s="13">
        <v>22</v>
      </c>
      <c r="AM42" s="13">
        <v>22</v>
      </c>
      <c r="AN42" s="13">
        <v>22</v>
      </c>
      <c r="AO42" s="13">
        <f t="shared" ref="AO42:AW42" si="8">AO46+AO51</f>
        <v>0</v>
      </c>
      <c r="AP42" s="13">
        <f t="shared" si="8"/>
        <v>0</v>
      </c>
      <c r="AQ42" s="13">
        <f t="shared" si="8"/>
        <v>0</v>
      </c>
      <c r="AR42" s="13">
        <f t="shared" si="8"/>
        <v>0</v>
      </c>
      <c r="AS42" s="13">
        <f t="shared" si="8"/>
        <v>0</v>
      </c>
      <c r="AT42" s="13">
        <f t="shared" si="8"/>
        <v>0</v>
      </c>
      <c r="AU42" s="13">
        <f t="shared" si="8"/>
        <v>0</v>
      </c>
      <c r="AV42" s="13">
        <f t="shared" si="8"/>
        <v>0</v>
      </c>
      <c r="AW42" s="13">
        <f t="shared" si="8"/>
        <v>0</v>
      </c>
      <c r="AX42" s="108">
        <v>0</v>
      </c>
      <c r="AY42" s="108">
        <v>0</v>
      </c>
      <c r="AZ42" s="108">
        <v>0</v>
      </c>
      <c r="BA42" s="108">
        <v>0</v>
      </c>
      <c r="BB42" s="108">
        <v>0</v>
      </c>
      <c r="BC42" s="108">
        <v>0</v>
      </c>
      <c r="BD42" s="108">
        <v>0</v>
      </c>
      <c r="BE42" s="46">
        <f>SUM(X42:AN42)</f>
        <v>378</v>
      </c>
      <c r="BF42" s="35">
        <f t="shared" si="3"/>
        <v>378</v>
      </c>
    </row>
    <row r="43" spans="1:58" x14ac:dyDescent="0.25">
      <c r="A43" s="180"/>
      <c r="B43" s="198"/>
      <c r="C43" s="186"/>
      <c r="D43" s="12" t="s">
        <v>21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63"/>
      <c r="V43" s="17">
        <v>0</v>
      </c>
      <c r="W43" s="21">
        <v>0</v>
      </c>
      <c r="X43" s="13">
        <v>2</v>
      </c>
      <c r="Y43" s="13">
        <v>2</v>
      </c>
      <c r="Z43" s="13">
        <v>2</v>
      </c>
      <c r="AA43" s="13">
        <v>2</v>
      </c>
      <c r="AB43" s="13">
        <v>2</v>
      </c>
      <c r="AC43" s="13">
        <v>2</v>
      </c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5"/>
      <c r="AQ43" s="13"/>
      <c r="AR43" s="13"/>
      <c r="AS43" s="13"/>
      <c r="AT43" s="13"/>
      <c r="AU43" s="13"/>
      <c r="AV43" s="13"/>
      <c r="AW43" s="13"/>
      <c r="AX43" s="108"/>
      <c r="AY43" s="108"/>
      <c r="AZ43" s="108"/>
      <c r="BA43" s="108"/>
      <c r="BB43" s="108"/>
      <c r="BC43" s="108"/>
      <c r="BD43" s="108"/>
      <c r="BE43" s="46">
        <f>SUM(X43:AN43)</f>
        <v>12</v>
      </c>
      <c r="BF43" s="35">
        <f>SUM(BE43)</f>
        <v>12</v>
      </c>
    </row>
    <row r="44" spans="1:58" x14ac:dyDescent="0.25">
      <c r="A44" s="180"/>
      <c r="B44" s="199" t="s">
        <v>32</v>
      </c>
      <c r="C44" s="199" t="s">
        <v>74</v>
      </c>
      <c r="D44" s="34" t="s">
        <v>25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17">
        <v>0</v>
      </c>
      <c r="W44" s="21">
        <f t="shared" si="1"/>
        <v>0</v>
      </c>
      <c r="X44" s="124">
        <v>8</v>
      </c>
      <c r="Y44" s="124">
        <v>6</v>
      </c>
      <c r="Z44" s="124">
        <v>6</v>
      </c>
      <c r="AA44" s="124">
        <v>6</v>
      </c>
      <c r="AB44" s="124">
        <v>6</v>
      </c>
      <c r="AC44" s="124">
        <v>8</v>
      </c>
      <c r="AD44" s="124">
        <v>8</v>
      </c>
      <c r="AE44" s="124">
        <v>8</v>
      </c>
      <c r="AF44" s="136">
        <v>8</v>
      </c>
      <c r="AG44" s="124">
        <v>8</v>
      </c>
      <c r="AH44" s="124">
        <v>8</v>
      </c>
      <c r="AI44" s="124">
        <v>8</v>
      </c>
      <c r="AJ44" s="124">
        <v>8</v>
      </c>
      <c r="AK44" s="124">
        <v>8</v>
      </c>
      <c r="AL44" s="124">
        <v>8</v>
      </c>
      <c r="AM44" s="124">
        <v>8</v>
      </c>
      <c r="AN44" s="124"/>
      <c r="AO44" s="124"/>
      <c r="AP44" s="137"/>
      <c r="AQ44" s="124"/>
      <c r="AR44" s="124"/>
      <c r="AS44" s="124"/>
      <c r="AT44" s="124"/>
      <c r="AU44" s="124"/>
      <c r="AV44" s="124"/>
      <c r="AW44" s="124"/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46">
        <f>SUM(X44:AM44)</f>
        <v>120</v>
      </c>
      <c r="BF44" s="35">
        <f t="shared" si="3"/>
        <v>120</v>
      </c>
    </row>
    <row r="45" spans="1:58" ht="31.5" customHeight="1" x14ac:dyDescent="0.25">
      <c r="A45" s="180"/>
      <c r="B45" s="200"/>
      <c r="C45" s="200"/>
      <c r="D45" s="53" t="s">
        <v>21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17">
        <v>0</v>
      </c>
      <c r="W45" s="21">
        <v>0</v>
      </c>
      <c r="X45" s="124">
        <v>2</v>
      </c>
      <c r="Y45" s="124">
        <v>2</v>
      </c>
      <c r="Z45" s="124"/>
      <c r="AA45" s="124"/>
      <c r="AB45" s="124"/>
      <c r="AC45" s="124"/>
      <c r="AD45" s="124"/>
      <c r="AE45" s="124"/>
      <c r="AF45" s="138"/>
      <c r="AG45" s="124"/>
      <c r="AH45" s="124"/>
      <c r="AI45" s="124"/>
      <c r="AJ45" s="124"/>
      <c r="AK45" s="124"/>
      <c r="AL45" s="124"/>
      <c r="AM45" s="124"/>
      <c r="AN45" s="124"/>
      <c r="AO45" s="124"/>
      <c r="AP45" s="137"/>
      <c r="AQ45" s="124"/>
      <c r="AR45" s="124"/>
      <c r="AS45" s="124"/>
      <c r="AT45" s="124"/>
      <c r="AU45" s="124"/>
      <c r="AV45" s="124"/>
      <c r="AW45" s="124"/>
      <c r="AX45" s="108"/>
      <c r="AY45" s="108"/>
      <c r="AZ45" s="108"/>
      <c r="BA45" s="108"/>
      <c r="BB45" s="108"/>
      <c r="BC45" s="108"/>
      <c r="BD45" s="108"/>
      <c r="BE45" s="46">
        <f>SUM(X45:AM45)</f>
        <v>4</v>
      </c>
      <c r="BF45" s="35">
        <f>SUM(BE45)</f>
        <v>4</v>
      </c>
    </row>
    <row r="46" spans="1:58" ht="27.75" customHeight="1" x14ac:dyDescent="0.25">
      <c r="A46" s="180"/>
      <c r="B46" s="176" t="s">
        <v>60</v>
      </c>
      <c r="C46" s="178" t="s">
        <v>75</v>
      </c>
      <c r="D46" s="53" t="s">
        <v>25</v>
      </c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8"/>
      <c r="V46" s="17">
        <v>0</v>
      </c>
      <c r="W46" s="21">
        <f t="shared" si="1"/>
        <v>0</v>
      </c>
      <c r="X46" s="130">
        <v>6</v>
      </c>
      <c r="Y46" s="130">
        <v>6</v>
      </c>
      <c r="Z46" s="130">
        <v>4</v>
      </c>
      <c r="AA46" s="130">
        <v>4</v>
      </c>
      <c r="AB46" s="130">
        <v>6</v>
      </c>
      <c r="AC46" s="130">
        <v>4</v>
      </c>
      <c r="AD46" s="130">
        <v>4</v>
      </c>
      <c r="AE46" s="130">
        <v>6</v>
      </c>
      <c r="AF46" s="130">
        <v>4</v>
      </c>
      <c r="AG46" s="130">
        <v>4</v>
      </c>
      <c r="AH46" s="130">
        <v>6</v>
      </c>
      <c r="AI46" s="130">
        <v>4</v>
      </c>
      <c r="AJ46" s="130">
        <v>4</v>
      </c>
      <c r="AK46" s="130">
        <v>4</v>
      </c>
      <c r="AL46" s="130">
        <v>6</v>
      </c>
      <c r="AM46" s="130">
        <v>6</v>
      </c>
      <c r="AN46" s="130">
        <v>6</v>
      </c>
      <c r="AO46" s="130"/>
      <c r="AP46" s="139"/>
      <c r="AQ46" s="124"/>
      <c r="AR46" s="124"/>
      <c r="AS46" s="124"/>
      <c r="AT46" s="124"/>
      <c r="AU46" s="124"/>
      <c r="AV46" s="130"/>
      <c r="AW46" s="130"/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46">
        <f>SUM(X46:AN46)</f>
        <v>84</v>
      </c>
      <c r="BF46" s="35">
        <f t="shared" si="3"/>
        <v>84</v>
      </c>
    </row>
    <row r="47" spans="1:58" ht="27" customHeight="1" x14ac:dyDescent="0.25">
      <c r="A47" s="180"/>
      <c r="B47" s="188"/>
      <c r="C47" s="196"/>
      <c r="D47" s="53" t="s">
        <v>21</v>
      </c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80"/>
      <c r="V47" s="17">
        <v>0</v>
      </c>
      <c r="W47" s="21">
        <v>0</v>
      </c>
      <c r="X47" s="130">
        <v>2</v>
      </c>
      <c r="Y47" s="130">
        <v>2</v>
      </c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24"/>
      <c r="AR47" s="124"/>
      <c r="AS47" s="124"/>
      <c r="AT47" s="124"/>
      <c r="AU47" s="124"/>
      <c r="AV47" s="130"/>
      <c r="AW47" s="130"/>
      <c r="AX47" s="108"/>
      <c r="AY47" s="108"/>
      <c r="AZ47" s="108"/>
      <c r="BA47" s="108"/>
      <c r="BB47" s="108"/>
      <c r="BC47" s="108"/>
      <c r="BD47" s="108"/>
      <c r="BE47" s="46">
        <f>SUM(X47:Z47)</f>
        <v>4</v>
      </c>
      <c r="BF47" s="35">
        <f>SUM(BE47)</f>
        <v>4</v>
      </c>
    </row>
    <row r="48" spans="1:58" x14ac:dyDescent="0.25">
      <c r="A48" s="180"/>
      <c r="B48" s="9" t="s">
        <v>82</v>
      </c>
      <c r="C48" s="66" t="s">
        <v>131</v>
      </c>
      <c r="D48" s="53" t="s">
        <v>25</v>
      </c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8"/>
      <c r="V48" s="17">
        <v>0</v>
      </c>
      <c r="W48" s="21">
        <f t="shared" si="1"/>
        <v>0</v>
      </c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40"/>
      <c r="AQ48" s="124"/>
      <c r="AR48" s="124"/>
      <c r="AS48" s="124"/>
      <c r="AT48" s="124"/>
      <c r="AU48" s="124"/>
      <c r="AV48" s="141">
        <v>36</v>
      </c>
      <c r="AW48" s="104"/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46">
        <f>SUM(X48:AW48)</f>
        <v>36</v>
      </c>
      <c r="BF48" s="35">
        <f t="shared" si="3"/>
        <v>36</v>
      </c>
    </row>
    <row r="49" spans="1:59" ht="31.5" customHeight="1" x14ac:dyDescent="0.25">
      <c r="A49" s="180"/>
      <c r="B49" s="193" t="s">
        <v>109</v>
      </c>
      <c r="C49" s="195" t="s">
        <v>110</v>
      </c>
      <c r="D49" s="53" t="s">
        <v>25</v>
      </c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8"/>
      <c r="V49" s="17">
        <v>0</v>
      </c>
      <c r="W49" s="21">
        <f t="shared" si="1"/>
        <v>0</v>
      </c>
      <c r="X49" s="130">
        <v>16</v>
      </c>
      <c r="Y49" s="124">
        <v>16</v>
      </c>
      <c r="Z49" s="124">
        <v>16</v>
      </c>
      <c r="AA49" s="124">
        <v>16</v>
      </c>
      <c r="AB49" s="124">
        <v>16</v>
      </c>
      <c r="AC49" s="124">
        <v>16</v>
      </c>
      <c r="AD49" s="130">
        <v>16</v>
      </c>
      <c r="AE49" s="130">
        <v>16</v>
      </c>
      <c r="AF49" s="130">
        <v>16</v>
      </c>
      <c r="AG49" s="130">
        <v>16</v>
      </c>
      <c r="AH49" s="130">
        <v>14</v>
      </c>
      <c r="AI49" s="130">
        <v>14</v>
      </c>
      <c r="AJ49" s="130">
        <v>14</v>
      </c>
      <c r="AK49" s="130">
        <v>14</v>
      </c>
      <c r="AL49" s="130">
        <v>14</v>
      </c>
      <c r="AM49" s="130">
        <v>14</v>
      </c>
      <c r="AN49" s="130">
        <v>14</v>
      </c>
      <c r="AO49" s="130"/>
      <c r="AP49" s="139"/>
      <c r="AQ49" s="124"/>
      <c r="AR49" s="124"/>
      <c r="AS49" s="124"/>
      <c r="AT49" s="124"/>
      <c r="AU49" s="124"/>
      <c r="AV49" s="130"/>
      <c r="AW49" s="130"/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46">
        <f t="shared" ref="BE49:BE53" si="9">SUM(X49:AW49)</f>
        <v>258</v>
      </c>
      <c r="BF49" s="35">
        <f t="shared" si="3"/>
        <v>258</v>
      </c>
    </row>
    <row r="50" spans="1:59" ht="44.25" customHeight="1" x14ac:dyDescent="0.25">
      <c r="A50" s="180"/>
      <c r="B50" s="194"/>
      <c r="C50" s="196"/>
      <c r="D50" s="53" t="s">
        <v>21</v>
      </c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80"/>
      <c r="V50" s="17">
        <v>0</v>
      </c>
      <c r="W50" s="21">
        <v>0</v>
      </c>
      <c r="X50" s="79">
        <v>2</v>
      </c>
      <c r="Y50" s="79">
        <v>2</v>
      </c>
      <c r="Z50" s="79">
        <v>2</v>
      </c>
      <c r="AA50" s="79">
        <v>2</v>
      </c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142"/>
      <c r="AQ50" s="54"/>
      <c r="AR50" s="54"/>
      <c r="AS50" s="54"/>
      <c r="AT50" s="54"/>
      <c r="AU50" s="54"/>
      <c r="AV50" s="79"/>
      <c r="AW50" s="79"/>
      <c r="AX50" s="108"/>
      <c r="AY50" s="108"/>
      <c r="AZ50" s="108"/>
      <c r="BA50" s="108"/>
      <c r="BB50" s="108"/>
      <c r="BC50" s="108"/>
      <c r="BD50" s="108"/>
      <c r="BE50" s="46">
        <f>SUM(X50:AG50)</f>
        <v>8</v>
      </c>
      <c r="BF50" s="35">
        <f>SUM(BE50)</f>
        <v>8</v>
      </c>
    </row>
    <row r="51" spans="1:59" ht="21.75" customHeight="1" x14ac:dyDescent="0.25">
      <c r="A51" s="180"/>
      <c r="B51" s="176" t="s">
        <v>111</v>
      </c>
      <c r="C51" s="178" t="s">
        <v>142</v>
      </c>
      <c r="D51" s="53" t="s">
        <v>20</v>
      </c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8"/>
      <c r="V51" s="17">
        <v>0</v>
      </c>
      <c r="W51" s="21">
        <f t="shared" si="1"/>
        <v>0</v>
      </c>
      <c r="X51" s="130">
        <v>4</v>
      </c>
      <c r="Y51" s="130">
        <v>2</v>
      </c>
      <c r="Z51" s="130">
        <v>4</v>
      </c>
      <c r="AA51" s="130">
        <v>4</v>
      </c>
      <c r="AB51" s="130">
        <v>0</v>
      </c>
      <c r="AC51" s="130">
        <v>6</v>
      </c>
      <c r="AD51" s="130">
        <v>4</v>
      </c>
      <c r="AE51" s="130">
        <v>4</v>
      </c>
      <c r="AF51" s="130">
        <v>6</v>
      </c>
      <c r="AG51" s="130">
        <v>4</v>
      </c>
      <c r="AH51" s="130">
        <v>6</v>
      </c>
      <c r="AI51" s="130">
        <v>6</v>
      </c>
      <c r="AJ51" s="130">
        <v>4</v>
      </c>
      <c r="AK51" s="130">
        <v>8</v>
      </c>
      <c r="AL51" s="130">
        <v>6</v>
      </c>
      <c r="AM51" s="130">
        <v>4</v>
      </c>
      <c r="AN51" s="130">
        <v>6</v>
      </c>
      <c r="AO51" s="130"/>
      <c r="AP51" s="139"/>
      <c r="AQ51" s="124"/>
      <c r="AR51" s="124"/>
      <c r="AS51" s="124"/>
      <c r="AT51" s="124"/>
      <c r="AU51" s="124"/>
      <c r="AV51" s="62"/>
      <c r="AW51" s="55"/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46">
        <f t="shared" si="9"/>
        <v>78</v>
      </c>
      <c r="BF51" s="35">
        <f t="shared" si="3"/>
        <v>78</v>
      </c>
    </row>
    <row r="52" spans="1:59" ht="57.75" customHeight="1" x14ac:dyDescent="0.25">
      <c r="A52" s="180"/>
      <c r="B52" s="188"/>
      <c r="C52" s="179"/>
      <c r="D52" s="53" t="s">
        <v>21</v>
      </c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80"/>
      <c r="V52" s="17">
        <v>0</v>
      </c>
      <c r="W52" s="21">
        <v>0</v>
      </c>
      <c r="X52" s="79">
        <v>2</v>
      </c>
      <c r="Y52" s="79">
        <v>2</v>
      </c>
      <c r="Z52" s="79">
        <v>2</v>
      </c>
      <c r="AA52" s="79">
        <v>2</v>
      </c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142"/>
      <c r="AQ52" s="54"/>
      <c r="AR52" s="54"/>
      <c r="AS52" s="54"/>
      <c r="AT52" s="54"/>
      <c r="AU52" s="54"/>
      <c r="AV52" s="79"/>
      <c r="AW52" s="79"/>
      <c r="AX52" s="108"/>
      <c r="AY52" s="108"/>
      <c r="AZ52" s="108"/>
      <c r="BA52" s="108"/>
      <c r="BB52" s="108"/>
      <c r="BC52" s="108"/>
      <c r="BD52" s="108"/>
      <c r="BE52" s="46">
        <f>SUM(X52:AG52)</f>
        <v>8</v>
      </c>
      <c r="BF52" s="35">
        <f>SUM(BE52)</f>
        <v>8</v>
      </c>
    </row>
    <row r="53" spans="1:59" ht="18" customHeight="1" x14ac:dyDescent="0.25">
      <c r="A53" s="180"/>
      <c r="B53" s="176" t="s">
        <v>105</v>
      </c>
      <c r="C53" s="178" t="s">
        <v>131</v>
      </c>
      <c r="D53" s="174" t="s">
        <v>25</v>
      </c>
      <c r="E53" s="53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17">
        <v>0</v>
      </c>
      <c r="W53" s="21">
        <f t="shared" si="1"/>
        <v>0</v>
      </c>
      <c r="X53" s="85"/>
      <c r="Y53" s="85"/>
      <c r="Z53" s="85"/>
      <c r="AA53" s="85"/>
      <c r="AB53" s="85"/>
      <c r="AC53" s="85"/>
      <c r="AD53" s="124"/>
      <c r="AE53" s="124"/>
      <c r="AF53" s="124"/>
      <c r="AG53" s="124"/>
      <c r="AH53" s="124"/>
      <c r="AI53" s="85"/>
      <c r="AJ53" s="85"/>
      <c r="AK53" s="85"/>
      <c r="AL53" s="85"/>
      <c r="AM53" s="124"/>
      <c r="AN53" s="124"/>
      <c r="AO53" s="124"/>
      <c r="AP53" s="137"/>
      <c r="AQ53" s="143">
        <v>36</v>
      </c>
      <c r="AR53" s="143">
        <v>36</v>
      </c>
      <c r="AS53" s="143">
        <v>36</v>
      </c>
      <c r="AT53" s="143">
        <v>36</v>
      </c>
      <c r="AU53" s="143">
        <v>36</v>
      </c>
      <c r="AV53" s="124"/>
      <c r="AW53" s="124"/>
      <c r="AX53" s="108">
        <v>0</v>
      </c>
      <c r="AY53" s="108">
        <v>0</v>
      </c>
      <c r="AZ53" s="108">
        <v>0</v>
      </c>
      <c r="BA53" s="108">
        <v>0</v>
      </c>
      <c r="BB53" s="108">
        <v>0</v>
      </c>
      <c r="BC53" s="108">
        <v>0</v>
      </c>
      <c r="BD53" s="108">
        <v>0</v>
      </c>
      <c r="BE53" s="46">
        <f t="shared" si="9"/>
        <v>180</v>
      </c>
      <c r="BF53" s="35">
        <f t="shared" si="3"/>
        <v>180</v>
      </c>
    </row>
    <row r="54" spans="1:59" ht="1.5" customHeight="1" x14ac:dyDescent="0.25">
      <c r="A54" s="68"/>
      <c r="B54" s="177"/>
      <c r="C54" s="179"/>
      <c r="D54" s="175"/>
      <c r="E54" s="53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17">
        <v>0</v>
      </c>
      <c r="W54" s="21">
        <f t="shared" ref="W54" si="10">W53/2</f>
        <v>0</v>
      </c>
      <c r="X54" s="38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61"/>
      <c r="AQ54" s="56"/>
      <c r="AR54" s="56"/>
      <c r="AS54" s="56"/>
      <c r="AT54" s="56"/>
      <c r="AU54" s="56"/>
      <c r="AV54" s="34"/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35">
        <f t="shared" ref="BE54" si="11">BE53/2</f>
        <v>90</v>
      </c>
      <c r="BF54" s="35">
        <f t="shared" si="3"/>
        <v>90</v>
      </c>
    </row>
    <row r="55" spans="1:59" s="47" customFormat="1" ht="31.5" customHeight="1" x14ac:dyDescent="0.25">
      <c r="A55" s="45"/>
      <c r="B55" s="165" t="s">
        <v>30</v>
      </c>
      <c r="C55" s="166"/>
      <c r="D55" s="167"/>
      <c r="E55" s="69">
        <f>E8+E10+E12+E16+E18+E20+E24+E26+E28+E30+E32+E34+E36+E38+E46+E51</f>
        <v>36</v>
      </c>
      <c r="F55" s="69">
        <f>F8+F10+F12+F16+F18+F20+F24+F26+F28+F30+F32+F34+F36</f>
        <v>36</v>
      </c>
      <c r="G55" s="69">
        <f t="shared" ref="G55:T55" si="12">G8+G10+G12+G16+G18+G20+G24+G26+G28+G30+G32+G34+G36+G38+G46+G51</f>
        <v>36</v>
      </c>
      <c r="H55" s="69">
        <f t="shared" si="12"/>
        <v>36</v>
      </c>
      <c r="I55" s="69">
        <f t="shared" si="12"/>
        <v>36</v>
      </c>
      <c r="J55" s="69">
        <f t="shared" si="12"/>
        <v>36</v>
      </c>
      <c r="K55" s="69">
        <f t="shared" si="12"/>
        <v>36</v>
      </c>
      <c r="L55" s="69">
        <f t="shared" si="12"/>
        <v>36</v>
      </c>
      <c r="M55" s="69">
        <f t="shared" si="12"/>
        <v>36</v>
      </c>
      <c r="N55" s="69">
        <f t="shared" si="12"/>
        <v>36</v>
      </c>
      <c r="O55" s="69">
        <f t="shared" si="12"/>
        <v>36</v>
      </c>
      <c r="P55" s="69">
        <f t="shared" si="12"/>
        <v>36</v>
      </c>
      <c r="Q55" s="69">
        <f t="shared" si="12"/>
        <v>36</v>
      </c>
      <c r="R55" s="69">
        <f t="shared" si="12"/>
        <v>36</v>
      </c>
      <c r="S55" s="69">
        <f t="shared" si="12"/>
        <v>36</v>
      </c>
      <c r="T55" s="69">
        <f t="shared" si="12"/>
        <v>36</v>
      </c>
      <c r="U55" s="69">
        <v>36</v>
      </c>
      <c r="V55" s="69">
        <f>V8+V10+V12+V16+V18+V20+V24+V26+V28+V30+V32+V34+V36+V38+V46+V51</f>
        <v>0</v>
      </c>
      <c r="W55" s="69">
        <f>SUM(W6+W14+W22)</f>
        <v>576</v>
      </c>
      <c r="X55" s="69">
        <v>36</v>
      </c>
      <c r="Y55" s="69">
        <v>36</v>
      </c>
      <c r="Z55" s="69">
        <v>36</v>
      </c>
      <c r="AA55" s="69">
        <v>36</v>
      </c>
      <c r="AB55" s="69">
        <v>36</v>
      </c>
      <c r="AC55" s="69">
        <v>36</v>
      </c>
      <c r="AD55" s="69">
        <v>36</v>
      </c>
      <c r="AE55" s="69">
        <v>36</v>
      </c>
      <c r="AF55" s="69">
        <v>36</v>
      </c>
      <c r="AG55" s="69">
        <v>36</v>
      </c>
      <c r="AH55" s="69">
        <v>36</v>
      </c>
      <c r="AI55" s="69">
        <v>36</v>
      </c>
      <c r="AJ55" s="69">
        <v>36</v>
      </c>
      <c r="AK55" s="69">
        <v>36</v>
      </c>
      <c r="AL55" s="69">
        <v>36</v>
      </c>
      <c r="AM55" s="69">
        <v>36</v>
      </c>
      <c r="AN55" s="69">
        <v>36</v>
      </c>
      <c r="AO55" s="69">
        <v>36</v>
      </c>
      <c r="AP55" s="69">
        <v>36</v>
      </c>
      <c r="AQ55" s="69">
        <v>36</v>
      </c>
      <c r="AR55" s="69">
        <v>36</v>
      </c>
      <c r="AS55" s="69">
        <v>36</v>
      </c>
      <c r="AT55" s="69">
        <v>36</v>
      </c>
      <c r="AU55" s="69">
        <v>36</v>
      </c>
      <c r="AV55" s="69">
        <v>36</v>
      </c>
      <c r="AW55" s="69">
        <v>36</v>
      </c>
      <c r="AX55" s="69">
        <f t="shared" ref="AX55:BD55" si="13">AX6+AX14+AX22+AX42</f>
        <v>0</v>
      </c>
      <c r="AY55" s="69">
        <f t="shared" si="13"/>
        <v>0</v>
      </c>
      <c r="AZ55" s="69">
        <f t="shared" si="13"/>
        <v>0</v>
      </c>
      <c r="BA55" s="69">
        <f t="shared" si="13"/>
        <v>0</v>
      </c>
      <c r="BB55" s="69">
        <f t="shared" si="13"/>
        <v>0</v>
      </c>
      <c r="BC55" s="69">
        <f t="shared" si="13"/>
        <v>0</v>
      </c>
      <c r="BD55" s="69">
        <f t="shared" si="13"/>
        <v>0</v>
      </c>
      <c r="BE55" s="69">
        <f>SUM(BE6+BE22+BE42)</f>
        <v>828</v>
      </c>
      <c r="BF55" s="46">
        <f>BE55+W55</f>
        <v>1404</v>
      </c>
      <c r="BG55" s="51"/>
    </row>
    <row r="56" spans="1:59" s="47" customFormat="1" ht="31.5" customHeight="1" x14ac:dyDescent="0.25">
      <c r="A56" s="165"/>
      <c r="B56" s="166"/>
      <c r="C56" s="166"/>
      <c r="D56" s="173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46"/>
      <c r="BG56" s="51"/>
    </row>
    <row r="57" spans="1:59" ht="28.5" customHeight="1" x14ac:dyDescent="0.25">
      <c r="A57" s="162"/>
      <c r="B57" s="163"/>
      <c r="C57" s="163"/>
      <c r="D57" s="164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70"/>
      <c r="BF57" s="70"/>
    </row>
    <row r="58" spans="1:59" x14ac:dyDescent="0.25">
      <c r="B58" s="4"/>
      <c r="C58" s="4"/>
      <c r="D58" s="4"/>
      <c r="E58" s="49"/>
      <c r="F58" s="49"/>
      <c r="G58" s="49"/>
      <c r="H58" s="49"/>
      <c r="I58" s="49"/>
      <c r="J58" s="49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71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</row>
    <row r="59" spans="1:59" x14ac:dyDescent="0.25">
      <c r="B59" s="4"/>
      <c r="C59" s="4"/>
      <c r="D59" s="4"/>
      <c r="E59" s="49"/>
      <c r="F59" s="49"/>
      <c r="G59" s="49"/>
      <c r="H59" s="49"/>
      <c r="I59" s="49"/>
      <c r="J59" s="49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71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</row>
    <row r="60" spans="1:59" x14ac:dyDescent="0.25">
      <c r="B60" s="4"/>
      <c r="C60" s="4"/>
      <c r="D60" s="4"/>
      <c r="E60" s="49"/>
      <c r="F60" s="49"/>
      <c r="G60" s="49"/>
      <c r="H60" s="49"/>
      <c r="I60" s="49"/>
      <c r="J60" s="49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71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</row>
    <row r="61" spans="1:59" x14ac:dyDescent="0.25">
      <c r="B61" s="4"/>
      <c r="C61" s="4"/>
      <c r="D61" s="4"/>
      <c r="E61" s="49"/>
      <c r="F61" s="49"/>
      <c r="G61" s="49"/>
      <c r="H61" s="49"/>
      <c r="I61" s="49"/>
      <c r="J61" s="49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71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</row>
    <row r="62" spans="1:59" x14ac:dyDescent="0.25">
      <c r="B62" s="4"/>
      <c r="C62" s="4"/>
      <c r="D62" s="4"/>
      <c r="E62" s="49"/>
      <c r="F62" s="49"/>
      <c r="G62" s="49"/>
      <c r="H62" s="49"/>
      <c r="I62" s="49"/>
      <c r="J62" s="49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71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</row>
    <row r="63" spans="1:59" x14ac:dyDescent="0.25">
      <c r="B63" s="4"/>
      <c r="C63" s="4"/>
      <c r="D63" s="4"/>
      <c r="E63" s="49"/>
      <c r="F63" s="49"/>
      <c r="G63" s="49"/>
      <c r="H63" s="49"/>
      <c r="I63" s="49"/>
      <c r="J63" s="49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71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</row>
    <row r="64" spans="1:59" x14ac:dyDescent="0.25">
      <c r="B64" s="4"/>
      <c r="C64" s="4"/>
      <c r="D64" s="4"/>
      <c r="E64" s="49"/>
      <c r="F64" s="49"/>
      <c r="G64" s="49"/>
      <c r="H64" s="49"/>
      <c r="I64" s="49"/>
      <c r="J64" s="49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71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</row>
    <row r="65" spans="2:58" x14ac:dyDescent="0.25">
      <c r="B65" s="4"/>
      <c r="C65" s="4"/>
      <c r="D65" s="4"/>
      <c r="E65" s="49"/>
      <c r="F65" s="49"/>
      <c r="G65" s="49"/>
      <c r="H65" s="49"/>
      <c r="I65" s="49"/>
      <c r="J65" s="49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71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</row>
    <row r="66" spans="2:58" x14ac:dyDescent="0.25">
      <c r="B66" s="4"/>
      <c r="C66" s="4"/>
      <c r="D66" s="4"/>
      <c r="E66" s="49"/>
      <c r="F66" s="49"/>
      <c r="G66" s="49"/>
      <c r="H66" s="49"/>
      <c r="I66" s="49"/>
      <c r="J66" s="49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71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</row>
    <row r="67" spans="2:58" x14ac:dyDescent="0.25">
      <c r="B67" s="4"/>
      <c r="C67" s="4"/>
      <c r="D67" s="4"/>
      <c r="E67" s="49"/>
      <c r="F67" s="49"/>
      <c r="G67" s="49"/>
      <c r="H67" s="49"/>
      <c r="I67" s="49"/>
      <c r="J67" s="49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71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</row>
    <row r="68" spans="2:58" x14ac:dyDescent="0.25">
      <c r="B68" s="4"/>
      <c r="C68" s="4"/>
      <c r="D68" s="4"/>
      <c r="E68" s="49"/>
      <c r="F68" s="49"/>
      <c r="G68" s="49"/>
      <c r="H68" s="49"/>
      <c r="I68" s="49"/>
      <c r="J68" s="49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71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</row>
    <row r="69" spans="2:58" x14ac:dyDescent="0.25">
      <c r="B69" s="4"/>
      <c r="C69" s="4"/>
      <c r="D69" s="4"/>
      <c r="E69" s="49"/>
      <c r="F69" s="49"/>
      <c r="G69" s="49"/>
      <c r="H69" s="49"/>
      <c r="I69" s="49"/>
      <c r="J69" s="49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71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</row>
    <row r="70" spans="2:58" x14ac:dyDescent="0.25">
      <c r="B70" s="4"/>
      <c r="C70" s="4"/>
      <c r="D70" s="4"/>
      <c r="E70" s="49"/>
      <c r="F70" s="49"/>
      <c r="G70" s="49"/>
      <c r="H70" s="49"/>
      <c r="I70" s="49"/>
      <c r="J70" s="49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71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</row>
    <row r="71" spans="2:58" x14ac:dyDescent="0.25">
      <c r="B71" s="4"/>
      <c r="C71" s="4"/>
      <c r="D71" s="4"/>
      <c r="E71" s="49"/>
      <c r="F71" s="49"/>
      <c r="G71" s="49"/>
      <c r="H71" s="49"/>
      <c r="I71" s="49"/>
      <c r="J71" s="49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71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</row>
    <row r="72" spans="2:58" x14ac:dyDescent="0.25">
      <c r="B72" s="4"/>
      <c r="C72" s="4"/>
      <c r="D72" s="4"/>
      <c r="E72" s="49"/>
      <c r="F72" s="49"/>
      <c r="G72" s="49"/>
      <c r="H72" s="49"/>
      <c r="I72" s="49"/>
      <c r="J72" s="49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71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</row>
    <row r="73" spans="2:58" x14ac:dyDescent="0.25">
      <c r="B73" s="4"/>
      <c r="C73" s="4"/>
      <c r="D73" s="4"/>
      <c r="E73" s="49"/>
      <c r="F73" s="49"/>
      <c r="G73" s="49"/>
      <c r="H73" s="49"/>
      <c r="I73" s="49"/>
      <c r="J73" s="49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71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</row>
    <row r="74" spans="2:58" x14ac:dyDescent="0.25">
      <c r="B74" s="4"/>
      <c r="C74" s="4"/>
      <c r="D74" s="4"/>
      <c r="E74" s="49"/>
      <c r="F74" s="49"/>
      <c r="G74" s="49"/>
      <c r="H74" s="49"/>
      <c r="I74" s="49"/>
      <c r="J74" s="49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71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</row>
    <row r="75" spans="2:58" x14ac:dyDescent="0.25">
      <c r="B75" s="4"/>
      <c r="C75" s="4"/>
      <c r="D75" s="4"/>
      <c r="E75" s="49"/>
      <c r="F75" s="49"/>
      <c r="G75" s="49"/>
      <c r="H75" s="49"/>
      <c r="I75" s="49"/>
      <c r="J75" s="49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71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</row>
    <row r="76" spans="2:58" x14ac:dyDescent="0.25">
      <c r="B76" s="4"/>
      <c r="C76" s="4"/>
      <c r="D76" s="4"/>
      <c r="E76" s="49"/>
      <c r="F76" s="49"/>
      <c r="G76" s="49"/>
      <c r="H76" s="49"/>
      <c r="I76" s="49"/>
      <c r="J76" s="49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71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</row>
    <row r="77" spans="2:58" x14ac:dyDescent="0.25">
      <c r="B77" s="4"/>
      <c r="C77" s="4"/>
      <c r="D77" s="4"/>
      <c r="E77" s="49"/>
      <c r="F77" s="49"/>
      <c r="G77" s="49"/>
      <c r="H77" s="49"/>
      <c r="I77" s="49"/>
      <c r="J77" s="49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71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</row>
    <row r="78" spans="2:58" x14ac:dyDescent="0.25">
      <c r="B78" s="4"/>
      <c r="C78" s="4"/>
      <c r="D78" s="4"/>
      <c r="E78" s="49"/>
      <c r="F78" s="49"/>
      <c r="G78" s="49"/>
      <c r="H78" s="49"/>
      <c r="I78" s="49"/>
      <c r="J78" s="49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71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</row>
    <row r="79" spans="2:58" x14ac:dyDescent="0.25">
      <c r="B79" s="4"/>
      <c r="C79" s="4"/>
      <c r="D79" s="4"/>
      <c r="E79" s="49"/>
      <c r="F79" s="49"/>
      <c r="G79" s="49"/>
      <c r="H79" s="49"/>
      <c r="I79" s="49"/>
      <c r="J79" s="49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72"/>
      <c r="W79" s="72"/>
      <c r="X79" s="72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</row>
    <row r="80" spans="2:58" x14ac:dyDescent="0.25">
      <c r="B80" s="4"/>
      <c r="C80" s="4"/>
      <c r="D80" s="4"/>
      <c r="E80" s="49"/>
      <c r="F80" s="49"/>
      <c r="G80" s="49"/>
      <c r="H80" s="49"/>
      <c r="I80" s="49"/>
      <c r="J80" s="49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72"/>
      <c r="W80" s="72"/>
      <c r="X80" s="72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</row>
    <row r="81" spans="2:58" x14ac:dyDescent="0.25">
      <c r="B81" s="4"/>
      <c r="C81" s="4"/>
      <c r="D81" s="4"/>
      <c r="E81" s="49"/>
      <c r="F81" s="49"/>
      <c r="G81" s="49"/>
      <c r="H81" s="49"/>
      <c r="I81" s="49"/>
      <c r="J81" s="49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72"/>
      <c r="W81" s="72"/>
      <c r="X81" s="72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</row>
    <row r="82" spans="2:58" x14ac:dyDescent="0.25">
      <c r="B82" s="4"/>
      <c r="C82" s="4"/>
      <c r="D82" s="4"/>
      <c r="E82" s="49"/>
      <c r="F82" s="49"/>
      <c r="G82" s="49"/>
      <c r="H82" s="49"/>
      <c r="I82" s="49"/>
      <c r="J82" s="49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72"/>
      <c r="W82" s="72"/>
      <c r="X82" s="72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</row>
    <row r="83" spans="2:58" x14ac:dyDescent="0.25">
      <c r="B83" s="4"/>
      <c r="C83" s="4"/>
      <c r="D83" s="4"/>
      <c r="E83" s="49"/>
      <c r="F83" s="49"/>
      <c r="G83" s="49"/>
      <c r="H83" s="49"/>
      <c r="I83" s="49"/>
      <c r="J83" s="49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72"/>
      <c r="W83" s="72"/>
      <c r="X83" s="72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</row>
    <row r="84" spans="2:58" x14ac:dyDescent="0.25">
      <c r="B84" s="4"/>
      <c r="C84" s="4"/>
      <c r="D84" s="4"/>
      <c r="E84" s="49"/>
      <c r="F84" s="49"/>
      <c r="G84" s="49"/>
      <c r="H84" s="49"/>
      <c r="I84" s="49"/>
      <c r="J84" s="49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72"/>
      <c r="W84" s="72"/>
      <c r="X84" s="72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</row>
    <row r="85" spans="2:58" x14ac:dyDescent="0.25">
      <c r="B85" s="4"/>
      <c r="C85" s="4"/>
      <c r="D85" s="4"/>
      <c r="E85" s="49"/>
      <c r="F85" s="49"/>
      <c r="G85" s="49"/>
      <c r="H85" s="49"/>
      <c r="I85" s="49"/>
      <c r="J85" s="49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72"/>
      <c r="W85" s="72"/>
      <c r="X85" s="72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</row>
    <row r="86" spans="2:58" x14ac:dyDescent="0.25">
      <c r="B86" s="4"/>
      <c r="C86" s="4"/>
      <c r="D86" s="4"/>
      <c r="E86" s="49"/>
      <c r="F86" s="49"/>
      <c r="G86" s="49"/>
      <c r="H86" s="49"/>
      <c r="I86" s="49"/>
      <c r="J86" s="49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72"/>
      <c r="W86" s="72"/>
      <c r="X86" s="72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</row>
    <row r="87" spans="2:58" x14ac:dyDescent="0.25">
      <c r="B87" s="4"/>
      <c r="C87" s="4"/>
      <c r="D87" s="4"/>
      <c r="E87" s="49"/>
      <c r="F87" s="49"/>
      <c r="G87" s="49"/>
      <c r="H87" s="49"/>
      <c r="I87" s="49"/>
      <c r="J87" s="49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72"/>
      <c r="W87" s="72"/>
      <c r="X87" s="72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</row>
    <row r="88" spans="2:58" x14ac:dyDescent="0.25">
      <c r="B88" s="4"/>
      <c r="C88" s="4"/>
      <c r="D88" s="4"/>
      <c r="E88" s="49"/>
      <c r="F88" s="49"/>
      <c r="G88" s="49"/>
      <c r="H88" s="49"/>
      <c r="I88" s="49"/>
      <c r="J88" s="49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72"/>
      <c r="W88" s="72"/>
      <c r="X88" s="72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</row>
    <row r="89" spans="2:58" x14ac:dyDescent="0.25">
      <c r="B89" s="4"/>
      <c r="C89" s="4"/>
      <c r="D89" s="4"/>
      <c r="E89" s="49"/>
      <c r="F89" s="49"/>
      <c r="G89" s="49"/>
      <c r="H89" s="49"/>
      <c r="I89" s="49"/>
      <c r="J89" s="49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72"/>
      <c r="W89" s="72"/>
      <c r="X89" s="72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</row>
    <row r="90" spans="2:58" x14ac:dyDescent="0.25">
      <c r="B90" s="4"/>
      <c r="C90" s="4"/>
      <c r="D90" s="4"/>
      <c r="E90" s="49"/>
      <c r="F90" s="49"/>
      <c r="G90" s="49"/>
      <c r="H90" s="49"/>
      <c r="I90" s="49"/>
      <c r="J90" s="49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72"/>
      <c r="W90" s="72"/>
      <c r="X90" s="72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</row>
    <row r="91" spans="2:58" x14ac:dyDescent="0.25">
      <c r="B91" s="4"/>
      <c r="C91" s="4"/>
      <c r="D91" s="4"/>
      <c r="E91" s="49"/>
      <c r="F91" s="49"/>
      <c r="G91" s="49"/>
      <c r="H91" s="49"/>
      <c r="I91" s="49"/>
      <c r="J91" s="49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72"/>
      <c r="W91" s="72"/>
      <c r="X91" s="72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</row>
    <row r="92" spans="2:58" x14ac:dyDescent="0.25">
      <c r="B92" s="4"/>
      <c r="C92" s="4"/>
      <c r="D92" s="4"/>
      <c r="E92" s="49"/>
      <c r="F92" s="49"/>
      <c r="G92" s="49"/>
      <c r="H92" s="49"/>
      <c r="I92" s="49"/>
      <c r="J92" s="49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72"/>
      <c r="W92" s="72"/>
      <c r="X92" s="72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</row>
    <row r="93" spans="2:58" x14ac:dyDescent="0.25">
      <c r="B93" s="4"/>
      <c r="C93" s="4"/>
      <c r="D93" s="4"/>
      <c r="E93" s="49"/>
      <c r="F93" s="49"/>
      <c r="G93" s="49"/>
      <c r="H93" s="49"/>
      <c r="I93" s="49"/>
      <c r="J93" s="49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72"/>
      <c r="W93" s="72"/>
      <c r="X93" s="72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</row>
    <row r="94" spans="2:58" x14ac:dyDescent="0.25">
      <c r="B94" s="4"/>
      <c r="C94" s="4"/>
      <c r="D94" s="4"/>
      <c r="E94" s="49"/>
      <c r="F94" s="49"/>
      <c r="G94" s="49"/>
      <c r="H94" s="49"/>
      <c r="I94" s="49"/>
      <c r="J94" s="49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72"/>
      <c r="W94" s="72"/>
      <c r="X94" s="72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</row>
    <row r="95" spans="2:58" x14ac:dyDescent="0.25">
      <c r="B95" s="4"/>
      <c r="C95" s="4"/>
      <c r="D95" s="4"/>
      <c r="E95" s="49"/>
      <c r="F95" s="49"/>
      <c r="G95" s="49"/>
      <c r="H95" s="49"/>
      <c r="I95" s="49"/>
      <c r="J95" s="49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72"/>
      <c r="W95" s="72"/>
      <c r="X95" s="72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</row>
    <row r="96" spans="2:58" x14ac:dyDescent="0.25">
      <c r="B96" s="4"/>
      <c r="C96" s="4"/>
      <c r="D96" s="4"/>
      <c r="E96" s="49"/>
      <c r="F96" s="49"/>
      <c r="G96" s="49"/>
      <c r="H96" s="49"/>
      <c r="I96" s="49"/>
      <c r="J96" s="49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72"/>
      <c r="W96" s="72"/>
      <c r="X96" s="72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</row>
    <row r="97" spans="2:58" x14ac:dyDescent="0.25">
      <c r="B97" s="4"/>
      <c r="C97" s="4"/>
      <c r="D97" s="4"/>
      <c r="E97" s="49"/>
      <c r="F97" s="49"/>
      <c r="G97" s="49"/>
      <c r="H97" s="49"/>
      <c r="I97" s="49"/>
      <c r="J97" s="49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72"/>
      <c r="W97" s="72"/>
      <c r="X97" s="72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</row>
    <row r="98" spans="2:58" x14ac:dyDescent="0.25">
      <c r="B98" s="4"/>
      <c r="C98" s="4"/>
      <c r="D98" s="4"/>
      <c r="E98" s="49"/>
      <c r="F98" s="49"/>
      <c r="G98" s="49"/>
      <c r="H98" s="49"/>
      <c r="I98" s="49"/>
      <c r="J98" s="49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72"/>
      <c r="W98" s="72"/>
      <c r="X98" s="72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</row>
    <row r="99" spans="2:58" x14ac:dyDescent="0.25">
      <c r="B99" s="4"/>
      <c r="C99" s="4"/>
      <c r="D99" s="4"/>
      <c r="E99" s="49"/>
      <c r="F99" s="49"/>
      <c r="G99" s="49"/>
      <c r="H99" s="49"/>
      <c r="I99" s="49"/>
      <c r="J99" s="49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72"/>
      <c r="W99" s="72"/>
      <c r="X99" s="72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</row>
    <row r="100" spans="2:58" x14ac:dyDescent="0.25">
      <c r="B100" s="4"/>
      <c r="C100" s="4"/>
      <c r="D100" s="4"/>
      <c r="E100" s="49"/>
      <c r="F100" s="49"/>
      <c r="G100" s="49"/>
      <c r="H100" s="49"/>
      <c r="I100" s="49"/>
      <c r="J100" s="49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72"/>
      <c r="W100" s="72"/>
      <c r="X100" s="72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</row>
    <row r="101" spans="2:58" x14ac:dyDescent="0.25">
      <c r="B101" s="4"/>
      <c r="C101" s="4"/>
      <c r="D101" s="4"/>
      <c r="E101" s="49"/>
      <c r="F101" s="49"/>
      <c r="G101" s="49"/>
      <c r="H101" s="49"/>
      <c r="I101" s="49"/>
      <c r="J101" s="49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72"/>
      <c r="W101" s="72"/>
      <c r="X101" s="72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</row>
    <row r="102" spans="2:58" x14ac:dyDescent="0.25">
      <c r="B102" s="4"/>
      <c r="C102" s="4"/>
      <c r="D102" s="4"/>
      <c r="E102" s="49"/>
      <c r="F102" s="49"/>
      <c r="G102" s="49"/>
      <c r="H102" s="49"/>
      <c r="I102" s="49"/>
      <c r="J102" s="49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72"/>
      <c r="W102" s="72"/>
      <c r="X102" s="72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</row>
    <row r="103" spans="2:58" x14ac:dyDescent="0.25">
      <c r="B103" s="4"/>
      <c r="C103" s="4"/>
      <c r="D103" s="4"/>
      <c r="E103" s="49"/>
      <c r="F103" s="49"/>
      <c r="G103" s="49"/>
      <c r="H103" s="49"/>
      <c r="I103" s="49"/>
      <c r="J103" s="49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72"/>
      <c r="W103" s="72"/>
      <c r="X103" s="72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</row>
    <row r="104" spans="2:58" x14ac:dyDescent="0.25">
      <c r="B104" s="4"/>
      <c r="C104" s="4"/>
      <c r="D104" s="4"/>
      <c r="E104" s="49"/>
      <c r="F104" s="49"/>
      <c r="G104" s="49"/>
      <c r="H104" s="49"/>
      <c r="I104" s="49"/>
      <c r="J104" s="49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72"/>
      <c r="W104" s="72"/>
      <c r="X104" s="72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</row>
    <row r="105" spans="2:58" x14ac:dyDescent="0.25">
      <c r="B105" s="4"/>
      <c r="C105" s="4"/>
      <c r="D105" s="4"/>
      <c r="E105" s="49"/>
      <c r="F105" s="49"/>
      <c r="G105" s="49"/>
      <c r="H105" s="49"/>
      <c r="I105" s="49"/>
      <c r="J105" s="49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72"/>
      <c r="W105" s="72"/>
      <c r="X105" s="72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</row>
    <row r="106" spans="2:58" x14ac:dyDescent="0.25">
      <c r="B106" s="4"/>
      <c r="C106" s="4"/>
      <c r="D106" s="4"/>
      <c r="E106" s="49"/>
      <c r="F106" s="49"/>
      <c r="G106" s="49"/>
      <c r="H106" s="49"/>
      <c r="I106" s="49"/>
      <c r="J106" s="49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72"/>
      <c r="W106" s="72"/>
      <c r="X106" s="72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</row>
    <row r="107" spans="2:58" x14ac:dyDescent="0.25">
      <c r="B107" s="4"/>
      <c r="C107" s="4"/>
      <c r="D107" s="4"/>
      <c r="E107" s="49"/>
      <c r="F107" s="49"/>
      <c r="G107" s="49"/>
      <c r="H107" s="49"/>
      <c r="I107" s="49"/>
      <c r="J107" s="49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72"/>
      <c r="W107" s="72"/>
      <c r="X107" s="72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</row>
    <row r="108" spans="2:58" x14ac:dyDescent="0.25">
      <c r="B108" s="4"/>
      <c r="C108" s="4"/>
      <c r="D108" s="4"/>
      <c r="E108" s="49"/>
      <c r="F108" s="49"/>
      <c r="G108" s="49"/>
      <c r="H108" s="49"/>
      <c r="I108" s="49"/>
      <c r="J108" s="49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72"/>
      <c r="W108" s="72"/>
      <c r="X108" s="72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</row>
    <row r="109" spans="2:58" x14ac:dyDescent="0.25">
      <c r="B109" s="4"/>
      <c r="C109" s="4"/>
      <c r="D109" s="4"/>
      <c r="E109" s="49"/>
      <c r="F109" s="49"/>
      <c r="G109" s="49"/>
      <c r="H109" s="49"/>
      <c r="I109" s="49"/>
      <c r="J109" s="49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72"/>
      <c r="W109" s="72"/>
      <c r="X109" s="72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</row>
    <row r="110" spans="2:58" x14ac:dyDescent="0.25">
      <c r="B110" s="4"/>
      <c r="C110" s="4"/>
      <c r="D110" s="4"/>
      <c r="E110" s="49"/>
      <c r="F110" s="49"/>
      <c r="G110" s="49"/>
      <c r="H110" s="49"/>
      <c r="I110" s="49"/>
      <c r="J110" s="49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72"/>
      <c r="W110" s="72"/>
      <c r="X110" s="72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</row>
    <row r="111" spans="2:58" x14ac:dyDescent="0.25">
      <c r="B111" s="4"/>
      <c r="C111" s="4"/>
      <c r="D111" s="4"/>
      <c r="E111" s="49"/>
      <c r="F111" s="49"/>
      <c r="G111" s="49"/>
      <c r="H111" s="49"/>
      <c r="I111" s="49"/>
      <c r="J111" s="49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72"/>
      <c r="W111" s="72"/>
      <c r="X111" s="72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</row>
    <row r="112" spans="2:58" x14ac:dyDescent="0.25">
      <c r="B112" s="4"/>
      <c r="C112" s="4"/>
      <c r="D112" s="4"/>
      <c r="E112" s="49"/>
      <c r="F112" s="49"/>
      <c r="G112" s="49"/>
      <c r="H112" s="49"/>
      <c r="I112" s="49"/>
      <c r="J112" s="49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72"/>
      <c r="W112" s="72"/>
      <c r="X112" s="72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</row>
    <row r="113" spans="2:58" x14ac:dyDescent="0.25">
      <c r="B113" s="4"/>
      <c r="C113" s="4"/>
      <c r="D113" s="4"/>
      <c r="E113" s="49"/>
      <c r="F113" s="49"/>
      <c r="G113" s="49"/>
      <c r="H113" s="49"/>
      <c r="I113" s="49"/>
      <c r="J113" s="49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72"/>
      <c r="W113" s="72"/>
      <c r="X113" s="72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</row>
    <row r="114" spans="2:58" x14ac:dyDescent="0.25">
      <c r="B114" s="4"/>
      <c r="C114" s="4"/>
      <c r="D114" s="4"/>
      <c r="E114" s="49"/>
      <c r="F114" s="49"/>
      <c r="G114" s="49"/>
      <c r="H114" s="49"/>
      <c r="I114" s="49"/>
      <c r="J114" s="49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72"/>
      <c r="W114" s="72"/>
      <c r="X114" s="72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</row>
    <row r="115" spans="2:58" x14ac:dyDescent="0.25">
      <c r="B115" s="4"/>
      <c r="C115" s="4"/>
      <c r="D115" s="4"/>
      <c r="E115" s="49"/>
      <c r="F115" s="49"/>
      <c r="G115" s="49"/>
      <c r="H115" s="49"/>
      <c r="I115" s="49"/>
      <c r="J115" s="49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72"/>
      <c r="W115" s="72"/>
      <c r="X115" s="72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</row>
    <row r="116" spans="2:58" x14ac:dyDescent="0.25">
      <c r="B116" s="4"/>
      <c r="C116" s="4"/>
      <c r="D116" s="4"/>
      <c r="E116" s="49"/>
      <c r="F116" s="49"/>
      <c r="G116" s="49"/>
      <c r="H116" s="49"/>
      <c r="I116" s="49"/>
      <c r="J116" s="49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72"/>
      <c r="W116" s="72"/>
      <c r="X116" s="72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</row>
    <row r="117" spans="2:58" x14ac:dyDescent="0.25">
      <c r="B117" s="4"/>
      <c r="C117" s="4"/>
      <c r="D117" s="4"/>
      <c r="E117" s="49"/>
      <c r="F117" s="49"/>
      <c r="G117" s="49"/>
      <c r="H117" s="49"/>
      <c r="I117" s="49"/>
      <c r="J117" s="49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72"/>
      <c r="W117" s="72"/>
      <c r="X117" s="72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</row>
    <row r="118" spans="2:58" x14ac:dyDescent="0.25">
      <c r="B118" s="4"/>
      <c r="C118" s="4"/>
      <c r="D118" s="4"/>
      <c r="E118" s="49"/>
      <c r="F118" s="49"/>
      <c r="G118" s="49"/>
      <c r="H118" s="49"/>
      <c r="I118" s="49"/>
      <c r="J118" s="49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72"/>
      <c r="W118" s="72"/>
      <c r="X118" s="72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</row>
    <row r="119" spans="2:58" x14ac:dyDescent="0.25">
      <c r="B119" s="4"/>
      <c r="C119" s="4"/>
      <c r="D119" s="4"/>
      <c r="E119" s="49"/>
      <c r="F119" s="49"/>
      <c r="G119" s="49"/>
      <c r="H119" s="49"/>
      <c r="I119" s="49"/>
      <c r="J119" s="49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72"/>
      <c r="W119" s="72"/>
      <c r="X119" s="72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</row>
    <row r="120" spans="2:58" x14ac:dyDescent="0.25">
      <c r="B120" s="4"/>
      <c r="C120" s="4"/>
      <c r="D120" s="4"/>
      <c r="E120" s="49"/>
      <c r="F120" s="49"/>
      <c r="G120" s="49"/>
      <c r="H120" s="49"/>
      <c r="I120" s="49"/>
      <c r="J120" s="49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72"/>
      <c r="W120" s="72"/>
      <c r="X120" s="72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</row>
    <row r="121" spans="2:58" x14ac:dyDescent="0.25">
      <c r="B121" s="4"/>
      <c r="C121" s="4"/>
      <c r="D121" s="4"/>
      <c r="E121" s="49"/>
      <c r="F121" s="49"/>
      <c r="G121" s="49"/>
      <c r="H121" s="49"/>
      <c r="I121" s="49"/>
      <c r="J121" s="49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72"/>
      <c r="W121" s="72"/>
      <c r="X121" s="72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</row>
    <row r="122" spans="2:58" x14ac:dyDescent="0.25">
      <c r="B122" s="4"/>
      <c r="C122" s="4"/>
      <c r="D122" s="4"/>
      <c r="E122" s="49"/>
      <c r="F122" s="49"/>
      <c r="G122" s="49"/>
      <c r="H122" s="49"/>
      <c r="I122" s="49"/>
      <c r="J122" s="49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72"/>
      <c r="W122" s="72"/>
      <c r="X122" s="72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</row>
    <row r="123" spans="2:58" x14ac:dyDescent="0.25">
      <c r="B123" s="4"/>
      <c r="C123" s="4"/>
      <c r="D123" s="4"/>
      <c r="E123" s="49"/>
      <c r="F123" s="49"/>
      <c r="G123" s="49"/>
      <c r="H123" s="49"/>
      <c r="I123" s="49"/>
      <c r="J123" s="49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72"/>
      <c r="W123" s="72"/>
      <c r="X123" s="72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</row>
    <row r="124" spans="2:58" x14ac:dyDescent="0.25">
      <c r="B124" s="4"/>
      <c r="C124" s="4"/>
      <c r="D124" s="4"/>
      <c r="E124" s="49"/>
      <c r="F124" s="49"/>
      <c r="G124" s="49"/>
      <c r="H124" s="49"/>
      <c r="I124" s="49"/>
      <c r="J124" s="49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72"/>
      <c r="W124" s="72"/>
      <c r="X124" s="72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</row>
    <row r="125" spans="2:58" x14ac:dyDescent="0.25">
      <c r="B125" s="4"/>
      <c r="C125" s="4"/>
      <c r="D125" s="4"/>
      <c r="E125" s="49"/>
      <c r="F125" s="49"/>
      <c r="G125" s="49"/>
      <c r="H125" s="49"/>
      <c r="I125" s="49"/>
      <c r="J125" s="49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72"/>
      <c r="W125" s="72"/>
      <c r="X125" s="72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</row>
    <row r="126" spans="2:58" x14ac:dyDescent="0.25">
      <c r="B126" s="4"/>
      <c r="C126" s="4"/>
      <c r="D126" s="4"/>
      <c r="E126" s="49"/>
      <c r="F126" s="49"/>
      <c r="G126" s="49"/>
      <c r="H126" s="49"/>
      <c r="I126" s="49"/>
      <c r="J126" s="49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72"/>
      <c r="W126" s="72"/>
      <c r="X126" s="72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</row>
    <row r="127" spans="2:58" x14ac:dyDescent="0.25">
      <c r="B127" s="4"/>
      <c r="C127" s="4"/>
      <c r="D127" s="4"/>
      <c r="E127" s="49"/>
      <c r="F127" s="49"/>
      <c r="G127" s="49"/>
      <c r="H127" s="49"/>
      <c r="I127" s="49"/>
      <c r="J127" s="49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72"/>
      <c r="W127" s="72"/>
      <c r="X127" s="72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</row>
    <row r="128" spans="2:58" x14ac:dyDescent="0.25">
      <c r="B128" s="4"/>
      <c r="C128" s="4"/>
      <c r="D128" s="4"/>
      <c r="E128" s="49"/>
      <c r="F128" s="49"/>
      <c r="G128" s="49"/>
      <c r="H128" s="49"/>
      <c r="I128" s="49"/>
      <c r="J128" s="49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72"/>
      <c r="W128" s="72"/>
      <c r="X128" s="72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</row>
    <row r="129" spans="2:58" x14ac:dyDescent="0.25">
      <c r="B129" s="4"/>
      <c r="C129" s="4"/>
      <c r="D129" s="4"/>
      <c r="E129" s="49"/>
      <c r="F129" s="49"/>
      <c r="G129" s="49"/>
      <c r="H129" s="49"/>
      <c r="I129" s="49"/>
      <c r="J129" s="49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72"/>
      <c r="W129" s="72"/>
      <c r="X129" s="72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</row>
    <row r="130" spans="2:58" x14ac:dyDescent="0.25">
      <c r="B130" s="4"/>
      <c r="C130" s="4"/>
      <c r="D130" s="4"/>
      <c r="E130" s="49"/>
      <c r="F130" s="49"/>
      <c r="G130" s="49"/>
      <c r="H130" s="49"/>
      <c r="I130" s="49"/>
      <c r="J130" s="49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72"/>
      <c r="W130" s="72"/>
      <c r="X130" s="72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</row>
    <row r="131" spans="2:58" x14ac:dyDescent="0.25">
      <c r="B131" s="4"/>
      <c r="C131" s="4"/>
      <c r="D131" s="4"/>
      <c r="E131" s="49"/>
      <c r="F131" s="49"/>
      <c r="G131" s="49"/>
      <c r="H131" s="49"/>
      <c r="I131" s="49"/>
      <c r="J131" s="49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72"/>
      <c r="W131" s="72"/>
      <c r="X131" s="72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</row>
    <row r="132" spans="2:58" x14ac:dyDescent="0.25">
      <c r="B132" s="4"/>
      <c r="C132" s="4"/>
      <c r="D132" s="4"/>
      <c r="E132" s="49"/>
      <c r="F132" s="49"/>
      <c r="G132" s="49"/>
      <c r="H132" s="49"/>
      <c r="I132" s="49"/>
      <c r="J132" s="49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72"/>
      <c r="W132" s="72"/>
      <c r="X132" s="72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</row>
    <row r="133" spans="2:58" x14ac:dyDescent="0.25">
      <c r="B133" s="4"/>
      <c r="C133" s="4"/>
      <c r="D133" s="4"/>
      <c r="E133" s="49"/>
      <c r="F133" s="49"/>
      <c r="G133" s="49"/>
      <c r="H133" s="49"/>
      <c r="I133" s="49"/>
      <c r="J133" s="49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72"/>
      <c r="W133" s="72"/>
      <c r="X133" s="72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</row>
    <row r="134" spans="2:58" x14ac:dyDescent="0.25">
      <c r="B134" s="4"/>
      <c r="C134" s="4"/>
      <c r="D134" s="4"/>
      <c r="E134" s="49"/>
      <c r="F134" s="49"/>
      <c r="G134" s="49"/>
      <c r="H134" s="49"/>
      <c r="I134" s="49"/>
      <c r="J134" s="49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72"/>
      <c r="W134" s="72"/>
      <c r="X134" s="72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</row>
    <row r="135" spans="2:58" x14ac:dyDescent="0.25">
      <c r="B135" s="4"/>
      <c r="C135" s="4"/>
      <c r="D135" s="4"/>
      <c r="E135" s="49"/>
      <c r="F135" s="49"/>
      <c r="G135" s="49"/>
      <c r="H135" s="49"/>
      <c r="I135" s="49"/>
      <c r="J135" s="49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72"/>
      <c r="W135" s="72"/>
      <c r="X135" s="72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</row>
    <row r="136" spans="2:58" x14ac:dyDescent="0.25">
      <c r="B136" s="4"/>
      <c r="C136" s="4"/>
      <c r="D136" s="4"/>
      <c r="E136" s="49"/>
      <c r="F136" s="49"/>
      <c r="G136" s="49"/>
      <c r="H136" s="49"/>
      <c r="I136" s="49"/>
      <c r="J136" s="49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72"/>
      <c r="W136" s="72"/>
      <c r="X136" s="72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</row>
    <row r="137" spans="2:58" x14ac:dyDescent="0.25">
      <c r="B137" s="4"/>
      <c r="C137" s="4"/>
      <c r="D137" s="4"/>
      <c r="E137" s="49"/>
      <c r="F137" s="49"/>
      <c r="G137" s="49"/>
      <c r="H137" s="49"/>
      <c r="I137" s="49"/>
      <c r="J137" s="49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72"/>
      <c r="W137" s="72"/>
      <c r="X137" s="72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</row>
    <row r="138" spans="2:58" x14ac:dyDescent="0.25">
      <c r="B138" s="4"/>
      <c r="C138" s="4"/>
      <c r="D138" s="4"/>
      <c r="E138" s="49"/>
      <c r="F138" s="49"/>
      <c r="G138" s="49"/>
      <c r="H138" s="49"/>
      <c r="I138" s="49"/>
      <c r="J138" s="49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72"/>
      <c r="W138" s="72"/>
      <c r="X138" s="72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</row>
    <row r="139" spans="2:58" x14ac:dyDescent="0.25">
      <c r="B139" s="4"/>
      <c r="C139" s="4"/>
      <c r="D139" s="4"/>
      <c r="E139" s="49"/>
      <c r="F139" s="49"/>
      <c r="G139" s="49"/>
      <c r="H139" s="49"/>
      <c r="I139" s="49"/>
      <c r="J139" s="49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72"/>
      <c r="W139" s="72"/>
      <c r="X139" s="72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</row>
    <row r="140" spans="2:58" x14ac:dyDescent="0.25">
      <c r="B140" s="4"/>
      <c r="C140" s="4"/>
      <c r="D140" s="4"/>
      <c r="E140" s="49"/>
      <c r="F140" s="49"/>
      <c r="G140" s="49"/>
      <c r="H140" s="49"/>
      <c r="I140" s="49"/>
      <c r="J140" s="49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72"/>
      <c r="W140" s="72"/>
      <c r="X140" s="72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</row>
    <row r="141" spans="2:58" x14ac:dyDescent="0.25">
      <c r="B141" s="4"/>
      <c r="C141" s="4"/>
      <c r="D141" s="4"/>
      <c r="E141" s="49"/>
      <c r="F141" s="49"/>
      <c r="G141" s="49"/>
      <c r="H141" s="49"/>
      <c r="I141" s="49"/>
      <c r="J141" s="49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72"/>
      <c r="W141" s="72"/>
      <c r="X141" s="72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</row>
    <row r="142" spans="2:58" x14ac:dyDescent="0.25">
      <c r="B142" s="4"/>
      <c r="C142" s="4"/>
      <c r="D142" s="4"/>
      <c r="E142" s="49"/>
      <c r="F142" s="49"/>
      <c r="G142" s="49"/>
      <c r="H142" s="49"/>
      <c r="I142" s="49"/>
      <c r="J142" s="49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72"/>
      <c r="W142" s="72"/>
      <c r="X142" s="72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</row>
    <row r="143" spans="2:58" x14ac:dyDescent="0.25">
      <c r="B143" s="4"/>
      <c r="C143" s="4"/>
      <c r="D143" s="4"/>
      <c r="E143" s="49"/>
      <c r="F143" s="49"/>
      <c r="G143" s="49"/>
      <c r="H143" s="49"/>
      <c r="I143" s="49"/>
      <c r="J143" s="49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72"/>
      <c r="W143" s="72"/>
      <c r="X143" s="72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</row>
    <row r="144" spans="2:58" x14ac:dyDescent="0.25">
      <c r="B144" s="4"/>
      <c r="C144" s="4"/>
      <c r="D144" s="4"/>
      <c r="E144" s="49"/>
      <c r="F144" s="49"/>
      <c r="G144" s="49"/>
      <c r="H144" s="49"/>
      <c r="I144" s="49"/>
      <c r="J144" s="49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72"/>
      <c r="W144" s="72"/>
      <c r="X144" s="72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</row>
    <row r="145" spans="2:58" x14ac:dyDescent="0.25">
      <c r="B145" s="4"/>
      <c r="C145" s="4"/>
      <c r="D145" s="4"/>
      <c r="E145" s="49"/>
      <c r="F145" s="49"/>
      <c r="G145" s="49"/>
      <c r="H145" s="49"/>
      <c r="I145" s="49"/>
      <c r="J145" s="49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72"/>
      <c r="W145" s="72"/>
      <c r="X145" s="72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</row>
    <row r="146" spans="2:58" x14ac:dyDescent="0.25">
      <c r="B146" s="4"/>
      <c r="C146" s="4"/>
      <c r="D146" s="4"/>
      <c r="E146" s="49"/>
      <c r="F146" s="49"/>
      <c r="G146" s="49"/>
      <c r="H146" s="49"/>
      <c r="I146" s="49"/>
      <c r="J146" s="49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72"/>
      <c r="W146" s="72"/>
      <c r="X146" s="72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</row>
    <row r="147" spans="2:58" x14ac:dyDescent="0.25">
      <c r="B147" s="4"/>
      <c r="C147" s="4"/>
      <c r="D147" s="4"/>
      <c r="E147" s="49"/>
      <c r="F147" s="49"/>
      <c r="G147" s="49"/>
      <c r="H147" s="49"/>
      <c r="I147" s="49"/>
      <c r="J147" s="49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72"/>
      <c r="W147" s="72"/>
      <c r="X147" s="72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</row>
    <row r="148" spans="2:58" x14ac:dyDescent="0.25">
      <c r="B148" s="4"/>
      <c r="C148" s="4"/>
      <c r="D148" s="4"/>
      <c r="E148" s="49"/>
      <c r="F148" s="49"/>
      <c r="G148" s="49"/>
      <c r="H148" s="49"/>
      <c r="I148" s="49"/>
      <c r="J148" s="49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72"/>
      <c r="W148" s="72"/>
      <c r="X148" s="72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</row>
    <row r="149" spans="2:58" x14ac:dyDescent="0.25">
      <c r="B149" s="4"/>
      <c r="C149" s="4"/>
      <c r="D149" s="4"/>
      <c r="E149" s="49"/>
      <c r="F149" s="49"/>
      <c r="G149" s="49"/>
      <c r="H149" s="49"/>
      <c r="I149" s="49"/>
      <c r="J149" s="49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72"/>
      <c r="W149" s="72"/>
      <c r="X149" s="72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</row>
    <row r="150" spans="2:58" x14ac:dyDescent="0.25">
      <c r="B150" s="4"/>
      <c r="C150" s="4"/>
      <c r="D150" s="4"/>
      <c r="E150" s="49"/>
      <c r="F150" s="49"/>
      <c r="G150" s="49"/>
      <c r="H150" s="49"/>
      <c r="I150" s="49"/>
      <c r="J150" s="49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72"/>
      <c r="W150" s="72"/>
      <c r="X150" s="72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</row>
    <row r="151" spans="2:58" x14ac:dyDescent="0.25">
      <c r="B151" s="4"/>
      <c r="C151" s="4"/>
      <c r="D151" s="4"/>
      <c r="E151" s="49"/>
      <c r="F151" s="49"/>
      <c r="G151" s="49"/>
      <c r="H151" s="49"/>
      <c r="I151" s="49"/>
      <c r="J151" s="49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72"/>
      <c r="W151" s="72"/>
      <c r="X151" s="72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</row>
    <row r="152" spans="2:58" x14ac:dyDescent="0.25">
      <c r="B152" s="4"/>
      <c r="C152" s="4"/>
      <c r="D152" s="4"/>
      <c r="E152" s="49"/>
      <c r="F152" s="49"/>
      <c r="G152" s="49"/>
      <c r="H152" s="49"/>
      <c r="I152" s="49"/>
      <c r="J152" s="49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72"/>
      <c r="W152" s="72"/>
      <c r="X152" s="72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</row>
    <row r="153" spans="2:58" x14ac:dyDescent="0.25">
      <c r="B153" s="4"/>
      <c r="C153" s="4"/>
      <c r="D153" s="4"/>
      <c r="E153" s="49"/>
      <c r="F153" s="49"/>
      <c r="G153" s="49"/>
      <c r="H153" s="49"/>
      <c r="I153" s="49"/>
      <c r="J153" s="49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72"/>
      <c r="W153" s="72"/>
      <c r="X153" s="72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</row>
    <row r="154" spans="2:58" x14ac:dyDescent="0.25">
      <c r="B154" s="4"/>
      <c r="C154" s="4"/>
      <c r="D154" s="4"/>
      <c r="E154" s="49"/>
      <c r="F154" s="49"/>
      <c r="G154" s="49"/>
      <c r="H154" s="49"/>
      <c r="I154" s="49"/>
      <c r="J154" s="49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72"/>
      <c r="W154" s="72"/>
      <c r="X154" s="72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</row>
    <row r="155" spans="2:58" x14ac:dyDescent="0.25">
      <c r="B155" s="4"/>
      <c r="C155" s="4"/>
      <c r="D155" s="4"/>
      <c r="E155" s="49"/>
      <c r="F155" s="49"/>
      <c r="G155" s="49"/>
      <c r="H155" s="49"/>
      <c r="I155" s="49"/>
      <c r="J155" s="49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72"/>
      <c r="W155" s="72"/>
      <c r="X155" s="72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</row>
    <row r="156" spans="2:58" x14ac:dyDescent="0.25">
      <c r="B156" s="4"/>
      <c r="C156" s="4"/>
      <c r="D156" s="4"/>
      <c r="E156" s="49"/>
      <c r="F156" s="49"/>
      <c r="G156" s="49"/>
      <c r="H156" s="49"/>
      <c r="I156" s="49"/>
      <c r="J156" s="49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72"/>
      <c r="W156" s="72"/>
      <c r="X156" s="72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</row>
    <row r="157" spans="2:58" x14ac:dyDescent="0.25">
      <c r="B157" s="4"/>
      <c r="C157" s="4"/>
      <c r="D157" s="4"/>
      <c r="E157" s="49"/>
      <c r="F157" s="49"/>
      <c r="G157" s="49"/>
      <c r="H157" s="49"/>
      <c r="I157" s="49"/>
      <c r="J157" s="49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72"/>
      <c r="W157" s="72"/>
      <c r="X157" s="72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</row>
    <row r="158" spans="2:58" x14ac:dyDescent="0.25">
      <c r="B158" s="4"/>
      <c r="C158" s="4"/>
      <c r="D158" s="4"/>
      <c r="E158" s="49"/>
      <c r="F158" s="49"/>
      <c r="G158" s="49"/>
      <c r="H158" s="49"/>
      <c r="I158" s="49"/>
      <c r="J158" s="49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72"/>
      <c r="W158" s="72"/>
      <c r="X158" s="72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</row>
    <row r="159" spans="2:58" x14ac:dyDescent="0.25">
      <c r="B159" s="4"/>
      <c r="C159" s="4"/>
      <c r="D159" s="4"/>
      <c r="E159" s="49"/>
      <c r="F159" s="49"/>
      <c r="G159" s="49"/>
      <c r="H159" s="49"/>
      <c r="I159" s="49"/>
      <c r="J159" s="49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72"/>
      <c r="W159" s="72"/>
      <c r="X159" s="72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</row>
    <row r="160" spans="2:58" x14ac:dyDescent="0.25">
      <c r="B160" s="4"/>
      <c r="C160" s="4"/>
      <c r="D160" s="4"/>
      <c r="E160" s="49"/>
      <c r="F160" s="49"/>
      <c r="G160" s="49"/>
      <c r="H160" s="49"/>
      <c r="I160" s="49"/>
      <c r="J160" s="49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72"/>
      <c r="W160" s="72"/>
      <c r="X160" s="72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</row>
    <row r="161" spans="2:58" x14ac:dyDescent="0.25">
      <c r="B161" s="4"/>
      <c r="C161" s="4"/>
      <c r="D161" s="4"/>
      <c r="E161" s="49"/>
      <c r="F161" s="49"/>
      <c r="G161" s="49"/>
      <c r="H161" s="49"/>
      <c r="I161" s="49"/>
      <c r="J161" s="49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72"/>
      <c r="W161" s="72"/>
      <c r="X161" s="72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</row>
    <row r="162" spans="2:58" x14ac:dyDescent="0.25">
      <c r="B162" s="4"/>
      <c r="C162" s="4"/>
      <c r="D162" s="4"/>
      <c r="E162" s="49"/>
      <c r="F162" s="49"/>
      <c r="G162" s="49"/>
      <c r="H162" s="49"/>
      <c r="I162" s="49"/>
      <c r="J162" s="49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72"/>
      <c r="W162" s="72"/>
      <c r="X162" s="72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</row>
    <row r="163" spans="2:58" x14ac:dyDescent="0.25">
      <c r="B163" s="4"/>
      <c r="C163" s="4"/>
      <c r="D163" s="4"/>
      <c r="E163" s="49"/>
      <c r="F163" s="49"/>
      <c r="G163" s="49"/>
      <c r="H163" s="49"/>
      <c r="I163" s="49"/>
      <c r="J163" s="49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72"/>
      <c r="W163" s="72"/>
      <c r="X163" s="72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</row>
    <row r="164" spans="2:58" x14ac:dyDescent="0.25">
      <c r="B164" s="4"/>
      <c r="C164" s="4"/>
      <c r="D164" s="4"/>
      <c r="E164" s="49"/>
      <c r="F164" s="49"/>
      <c r="G164" s="49"/>
      <c r="H164" s="49"/>
      <c r="I164" s="49"/>
      <c r="J164" s="49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72"/>
      <c r="W164" s="72"/>
      <c r="X164" s="72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</row>
    <row r="165" spans="2:58" x14ac:dyDescent="0.25">
      <c r="B165" s="4"/>
      <c r="C165" s="4"/>
      <c r="D165" s="4"/>
      <c r="E165" s="49"/>
      <c r="F165" s="49"/>
      <c r="G165" s="49"/>
      <c r="H165" s="49"/>
      <c r="I165" s="49"/>
      <c r="J165" s="49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72"/>
      <c r="W165" s="72"/>
      <c r="X165" s="72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</row>
    <row r="166" spans="2:58" x14ac:dyDescent="0.25">
      <c r="B166" s="4"/>
      <c r="C166" s="4"/>
      <c r="D166" s="4"/>
      <c r="E166" s="49"/>
      <c r="F166" s="49"/>
      <c r="G166" s="49"/>
      <c r="H166" s="49"/>
      <c r="I166" s="49"/>
      <c r="J166" s="49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72"/>
      <c r="W166" s="72"/>
      <c r="X166" s="72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</row>
    <row r="167" spans="2:58" x14ac:dyDescent="0.25">
      <c r="B167" s="4"/>
      <c r="C167" s="4"/>
      <c r="D167" s="4"/>
      <c r="E167" s="49"/>
      <c r="F167" s="49"/>
      <c r="G167" s="49"/>
      <c r="H167" s="49"/>
      <c r="I167" s="49"/>
      <c r="J167" s="49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72"/>
      <c r="W167" s="72"/>
      <c r="X167" s="72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</row>
    <row r="168" spans="2:58" x14ac:dyDescent="0.25">
      <c r="B168" s="4"/>
      <c r="C168" s="4"/>
      <c r="D168" s="4"/>
      <c r="E168" s="49"/>
      <c r="F168" s="49"/>
      <c r="G168" s="49"/>
      <c r="H168" s="49"/>
      <c r="I168" s="49"/>
      <c r="J168" s="49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72"/>
      <c r="W168" s="72"/>
      <c r="X168" s="72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</row>
    <row r="169" spans="2:58" x14ac:dyDescent="0.25">
      <c r="B169" s="4"/>
      <c r="C169" s="4"/>
      <c r="D169" s="4"/>
      <c r="E169" s="49"/>
      <c r="F169" s="49"/>
      <c r="G169" s="49"/>
      <c r="H169" s="49"/>
      <c r="I169" s="49"/>
      <c r="J169" s="49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72"/>
      <c r="W169" s="72"/>
      <c r="X169" s="72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</row>
    <row r="170" spans="2:58" x14ac:dyDescent="0.25">
      <c r="B170" s="4"/>
      <c r="C170" s="4"/>
      <c r="D170" s="4"/>
      <c r="E170" s="49"/>
      <c r="F170" s="49"/>
      <c r="G170" s="49"/>
      <c r="H170" s="49"/>
      <c r="I170" s="49"/>
      <c r="J170" s="49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72"/>
      <c r="W170" s="72"/>
      <c r="X170" s="72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</row>
    <row r="171" spans="2:58" x14ac:dyDescent="0.25">
      <c r="B171" s="4"/>
      <c r="C171" s="4"/>
      <c r="D171" s="4"/>
      <c r="E171" s="49"/>
      <c r="F171" s="49"/>
      <c r="G171" s="49"/>
      <c r="H171" s="49"/>
      <c r="I171" s="49"/>
      <c r="J171" s="49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72"/>
      <c r="W171" s="72"/>
      <c r="X171" s="72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</row>
    <row r="172" spans="2:58" x14ac:dyDescent="0.25">
      <c r="B172" s="4"/>
      <c r="C172" s="4"/>
      <c r="D172" s="4"/>
      <c r="E172" s="49"/>
      <c r="F172" s="49"/>
      <c r="G172" s="49"/>
      <c r="H172" s="49"/>
      <c r="I172" s="49"/>
      <c r="J172" s="49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72"/>
      <c r="W172" s="72"/>
      <c r="X172" s="72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</row>
    <row r="173" spans="2:58" x14ac:dyDescent="0.25">
      <c r="B173" s="4"/>
      <c r="C173" s="4"/>
      <c r="D173" s="4"/>
      <c r="E173" s="49"/>
      <c r="F173" s="49"/>
      <c r="G173" s="49"/>
      <c r="H173" s="49"/>
      <c r="I173" s="49"/>
      <c r="J173" s="49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72"/>
      <c r="W173" s="72"/>
      <c r="X173" s="72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</row>
    <row r="174" spans="2:58" x14ac:dyDescent="0.25">
      <c r="B174" s="4"/>
      <c r="C174" s="4"/>
      <c r="D174" s="4"/>
      <c r="E174" s="49"/>
      <c r="F174" s="49"/>
      <c r="G174" s="49"/>
      <c r="H174" s="49"/>
      <c r="I174" s="49"/>
      <c r="J174" s="49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72"/>
      <c r="W174" s="72"/>
      <c r="X174" s="72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</row>
    <row r="175" spans="2:58" x14ac:dyDescent="0.25">
      <c r="B175" s="4"/>
      <c r="C175" s="4"/>
      <c r="D175" s="4"/>
      <c r="E175" s="49"/>
      <c r="F175" s="49"/>
      <c r="G175" s="49"/>
      <c r="H175" s="49"/>
      <c r="I175" s="49"/>
      <c r="J175" s="49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72"/>
      <c r="W175" s="72"/>
      <c r="X175" s="72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</row>
    <row r="176" spans="2:58" x14ac:dyDescent="0.25">
      <c r="B176" s="4"/>
      <c r="C176" s="4"/>
      <c r="D176" s="4"/>
      <c r="E176" s="49"/>
      <c r="F176" s="49"/>
      <c r="G176" s="49"/>
      <c r="H176" s="49"/>
      <c r="I176" s="49"/>
      <c r="J176" s="49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72"/>
      <c r="W176" s="72"/>
      <c r="X176" s="72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</row>
    <row r="177" spans="2:58" x14ac:dyDescent="0.25">
      <c r="B177" s="4"/>
      <c r="C177" s="4"/>
      <c r="D177" s="4"/>
      <c r="E177" s="49"/>
      <c r="F177" s="49"/>
      <c r="G177" s="49"/>
      <c r="H177" s="49"/>
      <c r="I177" s="49"/>
      <c r="J177" s="49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72"/>
      <c r="W177" s="72"/>
      <c r="X177" s="72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</row>
    <row r="178" spans="2:58" x14ac:dyDescent="0.25">
      <c r="B178" s="4"/>
      <c r="C178" s="4"/>
      <c r="D178" s="4"/>
      <c r="E178" s="49"/>
      <c r="F178" s="49"/>
      <c r="G178" s="49"/>
      <c r="H178" s="49"/>
      <c r="I178" s="49"/>
      <c r="J178" s="49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72"/>
      <c r="W178" s="72"/>
      <c r="X178" s="72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</row>
    <row r="179" spans="2:58" x14ac:dyDescent="0.25">
      <c r="B179" s="4"/>
      <c r="C179" s="4"/>
      <c r="D179" s="4"/>
      <c r="E179" s="49"/>
      <c r="F179" s="49"/>
      <c r="G179" s="49"/>
      <c r="H179" s="49"/>
      <c r="I179" s="49"/>
      <c r="J179" s="49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72"/>
      <c r="W179" s="72"/>
      <c r="X179" s="72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</row>
    <row r="180" spans="2:58" x14ac:dyDescent="0.25">
      <c r="B180" s="4"/>
      <c r="C180" s="4"/>
      <c r="D180" s="4"/>
      <c r="E180" s="49"/>
      <c r="F180" s="49"/>
      <c r="G180" s="49"/>
      <c r="H180" s="49"/>
      <c r="I180" s="49"/>
      <c r="J180" s="49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72"/>
      <c r="W180" s="72"/>
      <c r="X180" s="72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</row>
    <row r="181" spans="2:58" x14ac:dyDescent="0.25">
      <c r="B181" s="4"/>
      <c r="C181" s="4"/>
      <c r="D181" s="4"/>
      <c r="E181" s="49"/>
      <c r="F181" s="49"/>
      <c r="G181" s="49"/>
      <c r="H181" s="49"/>
      <c r="I181" s="49"/>
      <c r="J181" s="49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72"/>
      <c r="W181" s="72"/>
      <c r="X181" s="72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</row>
    <row r="182" spans="2:58" x14ac:dyDescent="0.25">
      <c r="B182" s="4"/>
      <c r="C182" s="4"/>
      <c r="D182" s="4"/>
      <c r="E182" s="49"/>
      <c r="F182" s="49"/>
      <c r="G182" s="49"/>
      <c r="H182" s="49"/>
      <c r="I182" s="49"/>
      <c r="J182" s="49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72"/>
      <c r="W182" s="72"/>
      <c r="X182" s="72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</row>
    <row r="183" spans="2:58" x14ac:dyDescent="0.25">
      <c r="B183" s="4"/>
      <c r="C183" s="4"/>
      <c r="D183" s="4"/>
      <c r="E183" s="49"/>
      <c r="F183" s="49"/>
      <c r="G183" s="49"/>
      <c r="H183" s="49"/>
      <c r="I183" s="49"/>
      <c r="J183" s="49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72"/>
      <c r="W183" s="72"/>
      <c r="X183" s="72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</row>
    <row r="184" spans="2:58" x14ac:dyDescent="0.25">
      <c r="B184" s="4"/>
      <c r="C184" s="4"/>
      <c r="D184" s="4"/>
      <c r="E184" s="49"/>
      <c r="F184" s="49"/>
      <c r="G184" s="49"/>
      <c r="H184" s="49"/>
      <c r="I184" s="49"/>
      <c r="J184" s="49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72"/>
      <c r="W184" s="72"/>
      <c r="X184" s="72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</row>
    <row r="185" spans="2:58" x14ac:dyDescent="0.25">
      <c r="B185" s="4"/>
      <c r="C185" s="4"/>
      <c r="D185" s="4"/>
      <c r="E185" s="49"/>
      <c r="F185" s="49"/>
      <c r="G185" s="49"/>
      <c r="H185" s="49"/>
      <c r="I185" s="49"/>
      <c r="J185" s="49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72"/>
      <c r="W185" s="72"/>
      <c r="X185" s="72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</row>
    <row r="186" spans="2:58" x14ac:dyDescent="0.25">
      <c r="B186" s="4"/>
      <c r="C186" s="4"/>
      <c r="D186" s="4"/>
      <c r="E186" s="49"/>
      <c r="F186" s="49"/>
      <c r="G186" s="49"/>
      <c r="H186" s="49"/>
      <c r="I186" s="49"/>
      <c r="J186" s="49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72"/>
      <c r="W186" s="72"/>
      <c r="X186" s="72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</row>
    <row r="187" spans="2:58" x14ac:dyDescent="0.25">
      <c r="B187" s="4"/>
      <c r="C187" s="4"/>
      <c r="D187" s="4"/>
      <c r="E187" s="49"/>
      <c r="F187" s="49"/>
      <c r="G187" s="49"/>
      <c r="H187" s="49"/>
      <c r="I187" s="49"/>
      <c r="J187" s="49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72"/>
      <c r="W187" s="72"/>
      <c r="X187" s="72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</row>
    <row r="188" spans="2:58" x14ac:dyDescent="0.25">
      <c r="B188" s="4"/>
      <c r="C188" s="4"/>
      <c r="D188" s="4"/>
      <c r="E188" s="49"/>
      <c r="F188" s="49"/>
      <c r="G188" s="49"/>
      <c r="H188" s="49"/>
      <c r="I188" s="49"/>
      <c r="J188" s="49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72"/>
      <c r="W188" s="72"/>
      <c r="X188" s="72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</row>
    <row r="189" spans="2:58" x14ac:dyDescent="0.25">
      <c r="B189" s="4"/>
      <c r="C189" s="4"/>
      <c r="D189" s="4"/>
      <c r="E189" s="49"/>
      <c r="F189" s="49"/>
      <c r="G189" s="49"/>
      <c r="H189" s="49"/>
      <c r="I189" s="49"/>
      <c r="J189" s="49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72"/>
      <c r="W189" s="72"/>
      <c r="X189" s="72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</row>
    <row r="190" spans="2:58" x14ac:dyDescent="0.25">
      <c r="B190" s="4"/>
      <c r="C190" s="4"/>
      <c r="D190" s="4"/>
      <c r="E190" s="49"/>
      <c r="F190" s="49"/>
      <c r="G190" s="49"/>
      <c r="H190" s="49"/>
      <c r="I190" s="49"/>
      <c r="J190" s="49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72"/>
      <c r="W190" s="72"/>
      <c r="X190" s="72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</row>
    <row r="191" spans="2:58" x14ac:dyDescent="0.25">
      <c r="B191" s="4"/>
      <c r="C191" s="4"/>
      <c r="D191" s="4"/>
      <c r="E191" s="49"/>
      <c r="F191" s="49"/>
      <c r="G191" s="49"/>
      <c r="H191" s="49"/>
      <c r="I191" s="49"/>
      <c r="J191" s="49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72"/>
      <c r="W191" s="72"/>
      <c r="X191" s="72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</row>
    <row r="192" spans="2:58" x14ac:dyDescent="0.25">
      <c r="B192" s="4"/>
      <c r="C192" s="4"/>
      <c r="D192" s="4"/>
      <c r="E192" s="49"/>
      <c r="F192" s="49"/>
      <c r="G192" s="49"/>
      <c r="H192" s="49"/>
      <c r="I192" s="49"/>
      <c r="J192" s="49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72"/>
      <c r="W192" s="72"/>
      <c r="X192" s="72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</row>
    <row r="193" spans="2:58" x14ac:dyDescent="0.25">
      <c r="B193" s="4"/>
      <c r="C193" s="4"/>
      <c r="D193" s="4"/>
      <c r="E193" s="49"/>
      <c r="F193" s="49"/>
      <c r="G193" s="49"/>
      <c r="H193" s="49"/>
      <c r="I193" s="49"/>
      <c r="J193" s="49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72"/>
      <c r="W193" s="72"/>
      <c r="X193" s="72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</row>
    <row r="194" spans="2:58" x14ac:dyDescent="0.25">
      <c r="B194" s="4"/>
      <c r="C194" s="4"/>
      <c r="D194" s="4"/>
      <c r="E194" s="49"/>
      <c r="F194" s="49"/>
      <c r="G194" s="49"/>
      <c r="H194" s="49"/>
      <c r="I194" s="49"/>
      <c r="J194" s="49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72"/>
      <c r="W194" s="72"/>
      <c r="X194" s="72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</row>
    <row r="195" spans="2:58" x14ac:dyDescent="0.25">
      <c r="B195" s="4"/>
      <c r="C195" s="4"/>
      <c r="D195" s="4"/>
      <c r="E195" s="49"/>
      <c r="F195" s="49"/>
      <c r="G195" s="49"/>
      <c r="H195" s="49"/>
      <c r="I195" s="49"/>
      <c r="J195" s="49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72"/>
      <c r="W195" s="72"/>
      <c r="X195" s="72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</row>
    <row r="196" spans="2:58" x14ac:dyDescent="0.25">
      <c r="B196" s="4"/>
      <c r="C196" s="4"/>
      <c r="D196" s="4"/>
      <c r="E196" s="49"/>
      <c r="F196" s="49"/>
      <c r="G196" s="49"/>
      <c r="H196" s="49"/>
      <c r="I196" s="49"/>
      <c r="J196" s="49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72"/>
      <c r="W196" s="72"/>
      <c r="X196" s="72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</row>
    <row r="197" spans="2:58" x14ac:dyDescent="0.25">
      <c r="B197" s="4"/>
      <c r="C197" s="4"/>
      <c r="D197" s="4"/>
      <c r="E197" s="49"/>
      <c r="F197" s="49"/>
      <c r="G197" s="49"/>
      <c r="H197" s="49"/>
      <c r="I197" s="49"/>
      <c r="J197" s="49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72"/>
      <c r="W197" s="72"/>
      <c r="X197" s="72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</row>
    <row r="198" spans="2:58" x14ac:dyDescent="0.25">
      <c r="B198" s="4"/>
      <c r="C198" s="4"/>
      <c r="D198" s="4"/>
      <c r="E198" s="49"/>
      <c r="F198" s="49"/>
      <c r="G198" s="49"/>
      <c r="H198" s="49"/>
      <c r="I198" s="49"/>
      <c r="J198" s="49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72"/>
      <c r="W198" s="72"/>
      <c r="X198" s="72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</row>
    <row r="199" spans="2:58" x14ac:dyDescent="0.25">
      <c r="B199" s="4"/>
      <c r="C199" s="4"/>
      <c r="D199" s="4"/>
      <c r="E199" s="49"/>
      <c r="F199" s="49"/>
      <c r="G199" s="49"/>
      <c r="H199" s="49"/>
      <c r="I199" s="49"/>
      <c r="J199" s="49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72"/>
      <c r="W199" s="72"/>
      <c r="X199" s="72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</row>
    <row r="200" spans="2:58" x14ac:dyDescent="0.25">
      <c r="B200" s="4"/>
      <c r="C200" s="4"/>
      <c r="D200" s="4"/>
      <c r="E200" s="49"/>
      <c r="F200" s="49"/>
      <c r="G200" s="49"/>
      <c r="H200" s="49"/>
      <c r="I200" s="49"/>
      <c r="J200" s="49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72"/>
      <c r="W200" s="72"/>
      <c r="X200" s="72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</row>
    <row r="201" spans="2:58" x14ac:dyDescent="0.25">
      <c r="B201" s="4"/>
      <c r="C201" s="4"/>
      <c r="D201" s="4"/>
      <c r="E201" s="49"/>
      <c r="F201" s="49"/>
      <c r="G201" s="49"/>
      <c r="H201" s="49"/>
      <c r="I201" s="49"/>
      <c r="J201" s="49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72"/>
      <c r="W201" s="72"/>
      <c r="X201" s="72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</row>
    <row r="202" spans="2:58" x14ac:dyDescent="0.25">
      <c r="B202" s="4"/>
      <c r="C202" s="4"/>
      <c r="D202" s="4"/>
      <c r="E202" s="49"/>
      <c r="F202" s="49"/>
      <c r="G202" s="49"/>
      <c r="H202" s="49"/>
      <c r="I202" s="49"/>
      <c r="J202" s="49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72"/>
      <c r="W202" s="72"/>
      <c r="X202" s="72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</row>
    <row r="203" spans="2:58" x14ac:dyDescent="0.25">
      <c r="B203" s="4"/>
      <c r="C203" s="4"/>
      <c r="D203" s="4"/>
      <c r="E203" s="49"/>
      <c r="F203" s="49"/>
      <c r="G203" s="49"/>
      <c r="H203" s="49"/>
      <c r="I203" s="49"/>
      <c r="J203" s="49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72"/>
      <c r="W203" s="72"/>
      <c r="X203" s="72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</row>
    <row r="204" spans="2:58" x14ac:dyDescent="0.25">
      <c r="B204" s="4"/>
      <c r="C204" s="4"/>
      <c r="D204" s="4"/>
      <c r="E204" s="49"/>
      <c r="F204" s="49"/>
      <c r="G204" s="49"/>
      <c r="H204" s="49"/>
      <c r="I204" s="49"/>
      <c r="J204" s="49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72"/>
      <c r="W204" s="72"/>
      <c r="X204" s="72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</row>
    <row r="205" spans="2:58" x14ac:dyDescent="0.25">
      <c r="B205" s="4"/>
      <c r="C205" s="4"/>
      <c r="D205" s="4"/>
      <c r="E205" s="49"/>
      <c r="F205" s="49"/>
      <c r="G205" s="49"/>
      <c r="H205" s="49"/>
      <c r="I205" s="49"/>
      <c r="J205" s="49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72"/>
      <c r="W205" s="72"/>
      <c r="X205" s="72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</row>
    <row r="206" spans="2:58" x14ac:dyDescent="0.25">
      <c r="B206" s="4"/>
      <c r="C206" s="4"/>
      <c r="D206" s="4"/>
      <c r="E206" s="49"/>
      <c r="F206" s="49"/>
      <c r="G206" s="49"/>
      <c r="H206" s="49"/>
      <c r="I206" s="49"/>
      <c r="J206" s="49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72"/>
      <c r="W206" s="72"/>
      <c r="X206" s="72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</row>
    <row r="207" spans="2:58" x14ac:dyDescent="0.25">
      <c r="B207" s="4"/>
      <c r="C207" s="4"/>
      <c r="D207" s="4"/>
      <c r="E207" s="49"/>
      <c r="F207" s="49"/>
      <c r="G207" s="49"/>
      <c r="H207" s="49"/>
      <c r="I207" s="49"/>
      <c r="J207" s="49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72"/>
      <c r="W207" s="72"/>
      <c r="X207" s="72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</row>
    <row r="208" spans="2:58" x14ac:dyDescent="0.25">
      <c r="B208" s="4"/>
      <c r="C208" s="4"/>
      <c r="D208" s="4"/>
      <c r="E208" s="49"/>
      <c r="F208" s="49"/>
      <c r="G208" s="49"/>
      <c r="H208" s="49"/>
      <c r="I208" s="49"/>
      <c r="J208" s="49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72"/>
      <c r="W208" s="72"/>
      <c r="X208" s="72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</row>
    <row r="209" spans="2:58" x14ac:dyDescent="0.25">
      <c r="B209" s="4"/>
      <c r="C209" s="4"/>
      <c r="D209" s="4"/>
      <c r="E209" s="49"/>
      <c r="F209" s="49"/>
      <c r="G209" s="49"/>
      <c r="H209" s="49"/>
      <c r="I209" s="49"/>
      <c r="J209" s="49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72"/>
      <c r="W209" s="72"/>
      <c r="X209" s="72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</row>
    <row r="210" spans="2:58" x14ac:dyDescent="0.25">
      <c r="B210" s="4"/>
      <c r="C210" s="4"/>
      <c r="D210" s="4"/>
      <c r="E210" s="49"/>
      <c r="F210" s="49"/>
      <c r="G210" s="49"/>
      <c r="H210" s="49"/>
      <c r="I210" s="49"/>
      <c r="J210" s="49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72"/>
      <c r="W210" s="72"/>
      <c r="X210" s="72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</row>
    <row r="211" spans="2:58" x14ac:dyDescent="0.25">
      <c r="B211" s="4"/>
      <c r="C211" s="4"/>
      <c r="D211" s="4"/>
      <c r="E211" s="49"/>
      <c r="F211" s="49"/>
      <c r="G211" s="49"/>
      <c r="H211" s="49"/>
      <c r="I211" s="49"/>
      <c r="J211" s="49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72"/>
      <c r="W211" s="72"/>
      <c r="X211" s="72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</row>
    <row r="212" spans="2:58" x14ac:dyDescent="0.25">
      <c r="B212" s="4"/>
      <c r="C212" s="4"/>
      <c r="D212" s="4"/>
      <c r="E212" s="49"/>
      <c r="F212" s="49"/>
      <c r="G212" s="49"/>
      <c r="H212" s="49"/>
      <c r="I212" s="49"/>
      <c r="J212" s="49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72"/>
      <c r="W212" s="72"/>
      <c r="X212" s="72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</row>
    <row r="213" spans="2:58" x14ac:dyDescent="0.25">
      <c r="B213" s="4"/>
      <c r="C213" s="4"/>
      <c r="D213" s="4"/>
      <c r="E213" s="49"/>
      <c r="F213" s="49"/>
      <c r="G213" s="49"/>
      <c r="H213" s="49"/>
      <c r="I213" s="49"/>
      <c r="J213" s="49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72"/>
      <c r="W213" s="72"/>
      <c r="X213" s="72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</row>
    <row r="214" spans="2:58" x14ac:dyDescent="0.25">
      <c r="B214" s="4"/>
      <c r="C214" s="4"/>
      <c r="D214" s="4"/>
      <c r="E214" s="49"/>
      <c r="F214" s="49"/>
      <c r="G214" s="49"/>
      <c r="H214" s="49"/>
      <c r="I214" s="49"/>
      <c r="J214" s="49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72"/>
      <c r="W214" s="72"/>
      <c r="X214" s="72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</row>
    <row r="215" spans="2:58" x14ac:dyDescent="0.25">
      <c r="B215" s="4"/>
      <c r="C215" s="4"/>
      <c r="D215" s="4"/>
      <c r="E215" s="49"/>
      <c r="F215" s="49"/>
      <c r="G215" s="49"/>
      <c r="H215" s="49"/>
      <c r="I215" s="49"/>
      <c r="J215" s="49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72"/>
      <c r="W215" s="72"/>
      <c r="X215" s="72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</row>
    <row r="216" spans="2:58" x14ac:dyDescent="0.25">
      <c r="B216" s="4"/>
      <c r="C216" s="4"/>
      <c r="D216" s="4"/>
      <c r="E216" s="49"/>
      <c r="F216" s="49"/>
      <c r="G216" s="49"/>
      <c r="H216" s="49"/>
      <c r="I216" s="49"/>
      <c r="J216" s="49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72"/>
      <c r="W216" s="72"/>
      <c r="X216" s="72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</row>
    <row r="217" spans="2:58" x14ac:dyDescent="0.25">
      <c r="B217" s="4"/>
      <c r="C217" s="4"/>
      <c r="D217" s="4"/>
      <c r="E217" s="49"/>
      <c r="F217" s="49"/>
      <c r="G217" s="49"/>
      <c r="H217" s="49"/>
      <c r="I217" s="49"/>
      <c r="J217" s="49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72"/>
      <c r="W217" s="72"/>
      <c r="X217" s="72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</row>
    <row r="218" spans="2:58" x14ac:dyDescent="0.25">
      <c r="B218" s="4"/>
      <c r="C218" s="4"/>
      <c r="D218" s="4"/>
      <c r="E218" s="49"/>
      <c r="F218" s="49"/>
      <c r="G218" s="49"/>
      <c r="H218" s="49"/>
      <c r="I218" s="49"/>
      <c r="J218" s="49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72"/>
      <c r="W218" s="72"/>
      <c r="X218" s="72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</row>
    <row r="219" spans="2:58" x14ac:dyDescent="0.25">
      <c r="B219" s="4"/>
      <c r="C219" s="4"/>
      <c r="D219" s="4"/>
      <c r="E219" s="49"/>
      <c r="F219" s="49"/>
      <c r="G219" s="49"/>
      <c r="H219" s="49"/>
      <c r="I219" s="49"/>
      <c r="J219" s="49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72"/>
      <c r="W219" s="72"/>
      <c r="X219" s="72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</row>
    <row r="220" spans="2:58" x14ac:dyDescent="0.25">
      <c r="B220" s="4"/>
      <c r="C220" s="4"/>
      <c r="D220" s="4"/>
      <c r="E220" s="49"/>
      <c r="F220" s="49"/>
      <c r="G220" s="49"/>
      <c r="H220" s="49"/>
      <c r="I220" s="49"/>
      <c r="J220" s="49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72"/>
      <c r="W220" s="72"/>
      <c r="X220" s="72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</row>
    <row r="221" spans="2:58" x14ac:dyDescent="0.25">
      <c r="B221" s="4"/>
      <c r="C221" s="4"/>
      <c r="D221" s="4"/>
      <c r="E221" s="49"/>
      <c r="F221" s="49"/>
      <c r="G221" s="49"/>
      <c r="H221" s="49"/>
      <c r="I221" s="49"/>
      <c r="J221" s="49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72"/>
      <c r="W221" s="72"/>
      <c r="X221" s="72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</row>
    <row r="222" spans="2:58" x14ac:dyDescent="0.25">
      <c r="B222" s="4"/>
      <c r="C222" s="4"/>
      <c r="D222" s="4"/>
      <c r="E222" s="49"/>
      <c r="F222" s="49"/>
      <c r="G222" s="49"/>
      <c r="H222" s="49"/>
      <c r="I222" s="49"/>
      <c r="J222" s="49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72"/>
      <c r="W222" s="72"/>
      <c r="X222" s="72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</row>
    <row r="223" spans="2:58" x14ac:dyDescent="0.25">
      <c r="B223" s="4"/>
      <c r="C223" s="4"/>
      <c r="D223" s="4"/>
      <c r="E223" s="49"/>
      <c r="F223" s="49"/>
      <c r="G223" s="49"/>
      <c r="H223" s="49"/>
      <c r="I223" s="49"/>
      <c r="J223" s="49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72"/>
      <c r="W223" s="72"/>
      <c r="X223" s="72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</row>
    <row r="224" spans="2:58" x14ac:dyDescent="0.25">
      <c r="B224" s="4"/>
      <c r="C224" s="4"/>
      <c r="D224" s="4"/>
      <c r="E224" s="49"/>
      <c r="F224" s="49"/>
      <c r="G224" s="49"/>
      <c r="H224" s="49"/>
      <c r="I224" s="49"/>
      <c r="J224" s="49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72"/>
      <c r="W224" s="72"/>
      <c r="X224" s="72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</row>
    <row r="225" spans="2:58" x14ac:dyDescent="0.25">
      <c r="B225" s="4"/>
      <c r="C225" s="4"/>
      <c r="D225" s="4"/>
      <c r="E225" s="49"/>
      <c r="F225" s="49"/>
      <c r="G225" s="49"/>
      <c r="H225" s="49"/>
      <c r="I225" s="49"/>
      <c r="J225" s="49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72"/>
      <c r="W225" s="72"/>
      <c r="X225" s="72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</row>
    <row r="226" spans="2:58" x14ac:dyDescent="0.25">
      <c r="B226" s="4"/>
      <c r="C226" s="4"/>
      <c r="D226" s="4"/>
      <c r="E226" s="49"/>
      <c r="F226" s="49"/>
      <c r="G226" s="49"/>
      <c r="H226" s="49"/>
      <c r="I226" s="49"/>
      <c r="J226" s="49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72"/>
      <c r="W226" s="72"/>
      <c r="X226" s="72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</row>
    <row r="227" spans="2:58" x14ac:dyDescent="0.25">
      <c r="B227" s="4"/>
      <c r="C227" s="4"/>
      <c r="D227" s="4"/>
      <c r="E227" s="49"/>
      <c r="F227" s="49"/>
      <c r="G227" s="49"/>
      <c r="H227" s="49"/>
      <c r="I227" s="49"/>
      <c r="J227" s="49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72"/>
      <c r="W227" s="72"/>
      <c r="X227" s="72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</row>
    <row r="228" spans="2:58" x14ac:dyDescent="0.25">
      <c r="B228" s="4"/>
      <c r="C228" s="4"/>
      <c r="D228" s="4"/>
      <c r="E228" s="49"/>
      <c r="F228" s="49"/>
      <c r="G228" s="49"/>
      <c r="H228" s="49"/>
      <c r="I228" s="49"/>
      <c r="J228" s="49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72"/>
      <c r="W228" s="72"/>
      <c r="X228" s="72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</row>
    <row r="229" spans="2:58" x14ac:dyDescent="0.25">
      <c r="B229" s="4"/>
      <c r="C229" s="4"/>
      <c r="D229" s="4"/>
      <c r="E229" s="49"/>
      <c r="F229" s="49"/>
      <c r="G229" s="49"/>
      <c r="H229" s="49"/>
      <c r="I229" s="49"/>
      <c r="J229" s="49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72"/>
      <c r="W229" s="72"/>
      <c r="X229" s="72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</row>
    <row r="230" spans="2:58" x14ac:dyDescent="0.25">
      <c r="B230" s="4"/>
      <c r="C230" s="4"/>
      <c r="D230" s="4"/>
      <c r="E230" s="49"/>
      <c r="F230" s="49"/>
      <c r="G230" s="49"/>
      <c r="H230" s="49"/>
      <c r="I230" s="49"/>
      <c r="J230" s="49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72"/>
      <c r="W230" s="72"/>
      <c r="X230" s="72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</row>
    <row r="231" spans="2:58" x14ac:dyDescent="0.25">
      <c r="B231" s="4"/>
      <c r="C231" s="4"/>
      <c r="D231" s="4"/>
      <c r="E231" s="49"/>
      <c r="F231" s="49"/>
      <c r="G231" s="49"/>
      <c r="H231" s="49"/>
      <c r="I231" s="49"/>
      <c r="J231" s="49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72"/>
      <c r="W231" s="72"/>
      <c r="X231" s="72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</row>
    <row r="232" spans="2:58" x14ac:dyDescent="0.25">
      <c r="B232" s="4"/>
      <c r="C232" s="4"/>
      <c r="D232" s="4"/>
      <c r="E232" s="49"/>
      <c r="F232" s="49"/>
      <c r="G232" s="49"/>
      <c r="H232" s="49"/>
      <c r="I232" s="49"/>
      <c r="J232" s="49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72"/>
      <c r="W232" s="72"/>
      <c r="X232" s="72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</row>
    <row r="233" spans="2:58" x14ac:dyDescent="0.25">
      <c r="B233" s="4"/>
      <c r="C233" s="4"/>
      <c r="D233" s="4"/>
      <c r="E233" s="49"/>
      <c r="F233" s="49"/>
      <c r="G233" s="49"/>
      <c r="H233" s="49"/>
      <c r="I233" s="49"/>
      <c r="J233" s="49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72"/>
      <c r="W233" s="72"/>
      <c r="X233" s="72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</row>
    <row r="234" spans="2:58" x14ac:dyDescent="0.25">
      <c r="B234" s="4"/>
      <c r="C234" s="4"/>
      <c r="D234" s="4"/>
      <c r="E234" s="49"/>
      <c r="F234" s="49"/>
      <c r="G234" s="49"/>
      <c r="H234" s="49"/>
      <c r="I234" s="49"/>
      <c r="J234" s="49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72"/>
      <c r="W234" s="72"/>
      <c r="X234" s="72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</row>
    <row r="235" spans="2:58" x14ac:dyDescent="0.25">
      <c r="B235" s="4"/>
      <c r="C235" s="4"/>
      <c r="D235" s="4"/>
      <c r="E235" s="49"/>
      <c r="F235" s="49"/>
      <c r="G235" s="49"/>
      <c r="H235" s="49"/>
      <c r="I235" s="49"/>
      <c r="J235" s="49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72"/>
      <c r="W235" s="72"/>
      <c r="X235" s="72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</row>
    <row r="236" spans="2:58" x14ac:dyDescent="0.25">
      <c r="B236" s="4"/>
      <c r="C236" s="4"/>
      <c r="D236" s="4"/>
      <c r="E236" s="49"/>
      <c r="F236" s="49"/>
      <c r="G236" s="49"/>
      <c r="H236" s="49"/>
      <c r="I236" s="49"/>
      <c r="J236" s="49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72"/>
      <c r="W236" s="72"/>
      <c r="X236" s="72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</row>
    <row r="237" spans="2:58" x14ac:dyDescent="0.25">
      <c r="B237" s="4"/>
      <c r="C237" s="4"/>
      <c r="D237" s="4"/>
      <c r="E237" s="49"/>
      <c r="F237" s="49"/>
      <c r="G237" s="49"/>
      <c r="H237" s="49"/>
      <c r="I237" s="49"/>
      <c r="J237" s="49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72"/>
      <c r="W237" s="72"/>
      <c r="X237" s="72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</row>
    <row r="238" spans="2:58" x14ac:dyDescent="0.25">
      <c r="B238" s="4"/>
      <c r="C238" s="4"/>
      <c r="D238" s="4"/>
      <c r="E238" s="49"/>
      <c r="F238" s="49"/>
      <c r="G238" s="49"/>
      <c r="H238" s="49"/>
      <c r="I238" s="49"/>
      <c r="J238" s="49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72"/>
      <c r="W238" s="72"/>
      <c r="X238" s="72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</row>
    <row r="239" spans="2:58" x14ac:dyDescent="0.25">
      <c r="B239" s="4"/>
      <c r="C239" s="4"/>
      <c r="D239" s="4"/>
      <c r="E239" s="49"/>
      <c r="F239" s="49"/>
      <c r="G239" s="49"/>
      <c r="H239" s="49"/>
      <c r="I239" s="49"/>
      <c r="J239" s="49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72"/>
      <c r="W239" s="72"/>
      <c r="X239" s="72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</row>
    <row r="240" spans="2:58" x14ac:dyDescent="0.25">
      <c r="B240" s="4"/>
      <c r="C240" s="4"/>
      <c r="D240" s="4"/>
      <c r="E240" s="49"/>
      <c r="F240" s="49"/>
      <c r="G240" s="49"/>
      <c r="H240" s="49"/>
      <c r="I240" s="49"/>
      <c r="J240" s="49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72"/>
      <c r="W240" s="72"/>
      <c r="X240" s="72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</row>
    <row r="241" spans="2:58" x14ac:dyDescent="0.25">
      <c r="B241" s="4"/>
      <c r="C241" s="4"/>
      <c r="D241" s="4"/>
      <c r="E241" s="49"/>
      <c r="F241" s="49"/>
      <c r="G241" s="49"/>
      <c r="H241" s="49"/>
      <c r="I241" s="49"/>
      <c r="J241" s="49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72"/>
      <c r="W241" s="72"/>
      <c r="X241" s="72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</row>
    <row r="242" spans="2:58" x14ac:dyDescent="0.25">
      <c r="B242" s="4"/>
      <c r="C242" s="4"/>
      <c r="D242" s="4"/>
      <c r="E242" s="49"/>
      <c r="F242" s="49"/>
      <c r="G242" s="49"/>
      <c r="H242" s="49"/>
      <c r="I242" s="49"/>
      <c r="J242" s="49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72"/>
      <c r="W242" s="72"/>
      <c r="X242" s="72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</row>
    <row r="243" spans="2:58" x14ac:dyDescent="0.25">
      <c r="B243" s="4"/>
      <c r="C243" s="4"/>
      <c r="D243" s="4"/>
      <c r="E243" s="49"/>
      <c r="F243" s="49"/>
      <c r="G243" s="49"/>
      <c r="H243" s="49"/>
      <c r="I243" s="49"/>
      <c r="J243" s="49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72"/>
      <c r="W243" s="72"/>
      <c r="X243" s="72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</row>
    <row r="244" spans="2:58" x14ac:dyDescent="0.25">
      <c r="B244" s="4"/>
      <c r="C244" s="4"/>
      <c r="D244" s="4"/>
      <c r="E244" s="49"/>
      <c r="F244" s="49"/>
      <c r="G244" s="49"/>
      <c r="H244" s="49"/>
      <c r="I244" s="49"/>
      <c r="J244" s="49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72"/>
      <c r="W244" s="72"/>
      <c r="X244" s="72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</row>
    <row r="245" spans="2:58" x14ac:dyDescent="0.25">
      <c r="B245" s="4"/>
      <c r="C245" s="4"/>
      <c r="D245" s="4"/>
      <c r="E245" s="49"/>
      <c r="F245" s="49"/>
      <c r="G245" s="49"/>
      <c r="H245" s="49"/>
      <c r="I245" s="49"/>
      <c r="J245" s="49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72"/>
      <c r="W245" s="72"/>
      <c r="X245" s="72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</row>
    <row r="246" spans="2:58" x14ac:dyDescent="0.25">
      <c r="B246" s="4"/>
      <c r="C246" s="4"/>
      <c r="D246" s="4"/>
      <c r="E246" s="49"/>
      <c r="F246" s="49"/>
      <c r="G246" s="49"/>
      <c r="H246" s="49"/>
      <c r="I246" s="49"/>
      <c r="J246" s="49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72"/>
      <c r="W246" s="72"/>
      <c r="X246" s="72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</row>
    <row r="247" spans="2:58" x14ac:dyDescent="0.25">
      <c r="B247" s="4"/>
      <c r="C247" s="4"/>
      <c r="D247" s="4"/>
      <c r="E247" s="49"/>
      <c r="F247" s="49"/>
      <c r="G247" s="49"/>
      <c r="H247" s="49"/>
      <c r="I247" s="49"/>
      <c r="J247" s="49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72"/>
      <c r="W247" s="72"/>
      <c r="X247" s="72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</row>
    <row r="248" spans="2:58" x14ac:dyDescent="0.25">
      <c r="B248" s="4"/>
      <c r="C248" s="4"/>
      <c r="D248" s="4"/>
      <c r="E248" s="49"/>
      <c r="F248" s="49"/>
      <c r="G248" s="49"/>
      <c r="H248" s="49"/>
      <c r="I248" s="49"/>
      <c r="J248" s="49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72"/>
      <c r="W248" s="72"/>
      <c r="X248" s="72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</row>
    <row r="249" spans="2:58" x14ac:dyDescent="0.25">
      <c r="B249" s="4"/>
      <c r="C249" s="4"/>
      <c r="D249" s="4"/>
      <c r="E249" s="49"/>
      <c r="F249" s="49"/>
      <c r="G249" s="49"/>
      <c r="H249" s="49"/>
      <c r="I249" s="49"/>
      <c r="J249" s="49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72"/>
      <c r="W249" s="72"/>
      <c r="X249" s="72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</row>
    <row r="250" spans="2:58" x14ac:dyDescent="0.25">
      <c r="B250" s="4"/>
      <c r="C250" s="4"/>
      <c r="D250" s="4"/>
      <c r="E250" s="49"/>
      <c r="F250" s="49"/>
      <c r="G250" s="49"/>
      <c r="H250" s="49"/>
      <c r="I250" s="49"/>
      <c r="J250" s="49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72"/>
      <c r="W250" s="72"/>
      <c r="X250" s="72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</row>
    <row r="251" spans="2:58" x14ac:dyDescent="0.25">
      <c r="B251" s="4"/>
      <c r="C251" s="4"/>
      <c r="D251" s="4"/>
      <c r="E251" s="49"/>
      <c r="F251" s="49"/>
      <c r="G251" s="49"/>
      <c r="H251" s="49"/>
      <c r="I251" s="49"/>
      <c r="J251" s="49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72"/>
      <c r="W251" s="72"/>
      <c r="X251" s="72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</row>
    <row r="252" spans="2:58" x14ac:dyDescent="0.25">
      <c r="B252" s="4"/>
      <c r="C252" s="4"/>
      <c r="D252" s="4"/>
      <c r="E252" s="49"/>
      <c r="F252" s="49"/>
      <c r="G252" s="49"/>
      <c r="H252" s="49"/>
      <c r="I252" s="49"/>
      <c r="J252" s="49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72"/>
      <c r="W252" s="72"/>
      <c r="X252" s="72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</row>
    <row r="253" spans="2:58" x14ac:dyDescent="0.25">
      <c r="B253" s="4"/>
      <c r="C253" s="4"/>
      <c r="D253" s="4"/>
      <c r="E253" s="49"/>
      <c r="F253" s="49"/>
      <c r="G253" s="49"/>
      <c r="H253" s="49"/>
      <c r="I253" s="49"/>
      <c r="J253" s="49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72"/>
      <c r="W253" s="72"/>
      <c r="X253" s="72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</row>
    <row r="254" spans="2:58" x14ac:dyDescent="0.25">
      <c r="B254" s="4"/>
      <c r="C254" s="4"/>
      <c r="D254" s="4"/>
      <c r="E254" s="49"/>
      <c r="F254" s="49"/>
      <c r="G254" s="49"/>
      <c r="H254" s="49"/>
      <c r="I254" s="49"/>
      <c r="J254" s="49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72"/>
      <c r="W254" s="72"/>
      <c r="X254" s="72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</row>
    <row r="255" spans="2:58" x14ac:dyDescent="0.25">
      <c r="B255" s="4"/>
      <c r="C255" s="4"/>
      <c r="D255" s="4"/>
      <c r="E255" s="49"/>
      <c r="F255" s="49"/>
      <c r="G255" s="49"/>
      <c r="H255" s="49"/>
      <c r="I255" s="49"/>
      <c r="J255" s="49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72"/>
      <c r="W255" s="72"/>
      <c r="X255" s="72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</row>
    <row r="256" spans="2:58" x14ac:dyDescent="0.25">
      <c r="B256" s="4"/>
      <c r="C256" s="4"/>
      <c r="D256" s="4"/>
      <c r="E256" s="49"/>
      <c r="F256" s="49"/>
      <c r="G256" s="49"/>
      <c r="H256" s="49"/>
      <c r="I256" s="49"/>
      <c r="J256" s="49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72"/>
      <c r="W256" s="72"/>
      <c r="X256" s="72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</row>
    <row r="257" spans="2:58" x14ac:dyDescent="0.25">
      <c r="B257" s="4"/>
      <c r="C257" s="4"/>
      <c r="D257" s="4"/>
      <c r="E257" s="49"/>
      <c r="F257" s="49"/>
      <c r="G257" s="49"/>
      <c r="H257" s="49"/>
      <c r="I257" s="49"/>
      <c r="J257" s="49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72"/>
      <c r="W257" s="72"/>
      <c r="X257" s="72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</row>
    <row r="258" spans="2:58" x14ac:dyDescent="0.25">
      <c r="B258" s="4"/>
      <c r="C258" s="4"/>
      <c r="D258" s="4"/>
      <c r="E258" s="49"/>
      <c r="F258" s="49"/>
      <c r="G258" s="49"/>
      <c r="H258" s="49"/>
      <c r="I258" s="49"/>
      <c r="J258" s="49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72"/>
      <c r="W258" s="72"/>
      <c r="X258" s="72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</row>
    <row r="259" spans="2:58" x14ac:dyDescent="0.25">
      <c r="B259" s="4"/>
      <c r="C259" s="4"/>
      <c r="D259" s="4"/>
      <c r="E259" s="49"/>
      <c r="F259" s="49"/>
      <c r="G259" s="49"/>
      <c r="H259" s="49"/>
      <c r="I259" s="49"/>
      <c r="J259" s="49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72"/>
      <c r="W259" s="72"/>
      <c r="X259" s="72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</row>
    <row r="260" spans="2:58" x14ac:dyDescent="0.25">
      <c r="B260" s="4"/>
      <c r="C260" s="4"/>
      <c r="D260" s="4"/>
      <c r="E260" s="49"/>
      <c r="F260" s="49"/>
      <c r="G260" s="49"/>
      <c r="H260" s="49"/>
      <c r="I260" s="49"/>
      <c r="J260" s="49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72"/>
      <c r="W260" s="72"/>
      <c r="X260" s="72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</row>
    <row r="261" spans="2:58" x14ac:dyDescent="0.25">
      <c r="B261" s="4"/>
      <c r="C261" s="4"/>
      <c r="D261" s="4"/>
      <c r="E261" s="49"/>
      <c r="F261" s="49"/>
      <c r="G261" s="49"/>
      <c r="H261" s="49"/>
      <c r="I261" s="49"/>
      <c r="J261" s="49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72"/>
      <c r="W261" s="72"/>
      <c r="X261" s="72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</row>
    <row r="262" spans="2:58" x14ac:dyDescent="0.25">
      <c r="B262" s="4"/>
      <c r="C262" s="4"/>
      <c r="D262" s="4"/>
      <c r="E262" s="49"/>
      <c r="F262" s="49"/>
      <c r="G262" s="49"/>
      <c r="H262" s="49"/>
      <c r="I262" s="49"/>
      <c r="J262" s="49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72"/>
      <c r="W262" s="72"/>
      <c r="X262" s="72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</row>
    <row r="263" spans="2:58" x14ac:dyDescent="0.25">
      <c r="B263" s="4"/>
      <c r="C263" s="4"/>
      <c r="D263" s="4"/>
      <c r="E263" s="49"/>
      <c r="F263" s="49"/>
      <c r="G263" s="49"/>
      <c r="H263" s="49"/>
      <c r="I263" s="49"/>
      <c r="J263" s="49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72"/>
      <c r="W263" s="72"/>
      <c r="X263" s="72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</row>
    <row r="264" spans="2:58" x14ac:dyDescent="0.25">
      <c r="B264" s="4"/>
      <c r="C264" s="4"/>
      <c r="D264" s="4"/>
      <c r="E264" s="49"/>
      <c r="F264" s="49"/>
      <c r="G264" s="49"/>
      <c r="H264" s="49"/>
      <c r="I264" s="49"/>
      <c r="J264" s="49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72"/>
      <c r="W264" s="72"/>
      <c r="X264" s="72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</row>
    <row r="265" spans="2:58" x14ac:dyDescent="0.25">
      <c r="B265" s="4"/>
      <c r="C265" s="4"/>
      <c r="D265" s="4"/>
      <c r="E265" s="49"/>
      <c r="F265" s="49"/>
      <c r="G265" s="49"/>
      <c r="H265" s="49"/>
      <c r="I265" s="49"/>
      <c r="J265" s="49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72"/>
      <c r="W265" s="72"/>
      <c r="X265" s="72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</row>
    <row r="266" spans="2:58" x14ac:dyDescent="0.25">
      <c r="B266" s="4"/>
      <c r="C266" s="4"/>
      <c r="D266" s="4"/>
      <c r="E266" s="49"/>
      <c r="F266" s="49"/>
      <c r="G266" s="49"/>
      <c r="H266" s="49"/>
      <c r="I266" s="49"/>
      <c r="J266" s="49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72"/>
      <c r="W266" s="72"/>
      <c r="X266" s="72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</row>
    <row r="267" spans="2:58" x14ac:dyDescent="0.25">
      <c r="B267" s="4"/>
      <c r="C267" s="4"/>
      <c r="D267" s="4"/>
      <c r="E267" s="49"/>
      <c r="F267" s="49"/>
      <c r="G267" s="49"/>
      <c r="H267" s="49"/>
      <c r="I267" s="49"/>
      <c r="J267" s="49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72"/>
      <c r="W267" s="72"/>
      <c r="X267" s="72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</row>
    <row r="268" spans="2:58" x14ac:dyDescent="0.25">
      <c r="B268" s="4"/>
      <c r="C268" s="4"/>
      <c r="D268" s="4"/>
      <c r="E268" s="49"/>
      <c r="F268" s="49"/>
      <c r="G268" s="49"/>
      <c r="H268" s="49"/>
      <c r="I268" s="49"/>
      <c r="J268" s="49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72"/>
      <c r="W268" s="72"/>
      <c r="X268" s="72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</row>
    <row r="269" spans="2:58" x14ac:dyDescent="0.25">
      <c r="B269" s="4"/>
      <c r="C269" s="4"/>
      <c r="D269" s="4"/>
      <c r="E269" s="49"/>
      <c r="F269" s="49"/>
      <c r="G269" s="49"/>
      <c r="H269" s="49"/>
      <c r="I269" s="49"/>
      <c r="J269" s="49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72"/>
      <c r="W269" s="72"/>
      <c r="X269" s="72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</row>
    <row r="270" spans="2:58" x14ac:dyDescent="0.25">
      <c r="B270" s="4"/>
      <c r="C270" s="4"/>
      <c r="D270" s="4"/>
      <c r="E270" s="49"/>
      <c r="F270" s="49"/>
      <c r="G270" s="49"/>
      <c r="H270" s="49"/>
      <c r="I270" s="49"/>
      <c r="J270" s="49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72"/>
      <c r="W270" s="72"/>
      <c r="X270" s="72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</row>
    <row r="271" spans="2:58" x14ac:dyDescent="0.25">
      <c r="B271" s="4"/>
      <c r="C271" s="4"/>
      <c r="D271" s="4"/>
      <c r="E271" s="49"/>
      <c r="F271" s="49"/>
      <c r="G271" s="49"/>
      <c r="H271" s="49"/>
      <c r="I271" s="49"/>
      <c r="J271" s="49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72"/>
      <c r="W271" s="72"/>
      <c r="X271" s="72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</row>
    <row r="272" spans="2:58" x14ac:dyDescent="0.25">
      <c r="B272" s="4"/>
      <c r="C272" s="4"/>
      <c r="D272" s="4"/>
      <c r="E272" s="49"/>
      <c r="F272" s="49"/>
      <c r="G272" s="49"/>
      <c r="H272" s="49"/>
      <c r="I272" s="49"/>
      <c r="J272" s="49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72"/>
      <c r="W272" s="72"/>
      <c r="X272" s="72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</row>
    <row r="273" spans="2:58" x14ac:dyDescent="0.25">
      <c r="B273" s="4"/>
      <c r="C273" s="4"/>
      <c r="D273" s="4"/>
      <c r="E273" s="49"/>
      <c r="F273" s="49"/>
      <c r="G273" s="49"/>
      <c r="H273" s="49"/>
      <c r="I273" s="49"/>
      <c r="J273" s="49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72"/>
      <c r="W273" s="72"/>
      <c r="X273" s="72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</row>
    <row r="274" spans="2:58" x14ac:dyDescent="0.25">
      <c r="B274" s="4"/>
      <c r="C274" s="4"/>
      <c r="D274" s="4"/>
      <c r="E274" s="49"/>
      <c r="F274" s="49"/>
      <c r="G274" s="49"/>
      <c r="H274" s="49"/>
      <c r="I274" s="49"/>
      <c r="J274" s="49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72"/>
      <c r="W274" s="72"/>
      <c r="X274" s="72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</row>
    <row r="275" spans="2:58" x14ac:dyDescent="0.25">
      <c r="B275" s="4"/>
      <c r="C275" s="4"/>
      <c r="D275" s="4"/>
      <c r="E275" s="49"/>
      <c r="F275" s="49"/>
      <c r="G275" s="49"/>
      <c r="H275" s="49"/>
      <c r="I275" s="49"/>
      <c r="J275" s="49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72"/>
      <c r="W275" s="72"/>
      <c r="X275" s="72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</row>
    <row r="276" spans="2:58" x14ac:dyDescent="0.25">
      <c r="B276" s="4"/>
      <c r="C276" s="4"/>
      <c r="D276" s="4"/>
      <c r="E276" s="49"/>
      <c r="F276" s="49"/>
      <c r="G276" s="49"/>
      <c r="H276" s="49"/>
      <c r="I276" s="49"/>
      <c r="J276" s="49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72"/>
      <c r="W276" s="72"/>
      <c r="X276" s="72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</row>
    <row r="277" spans="2:58" x14ac:dyDescent="0.25">
      <c r="B277" s="4"/>
      <c r="C277" s="4"/>
      <c r="D277" s="4"/>
      <c r="E277" s="49"/>
      <c r="F277" s="49"/>
      <c r="G277" s="49"/>
      <c r="H277" s="49"/>
      <c r="I277" s="49"/>
      <c r="J277" s="49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72"/>
      <c r="W277" s="72"/>
      <c r="X277" s="72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</row>
    <row r="278" spans="2:58" x14ac:dyDescent="0.25">
      <c r="B278" s="4"/>
      <c r="C278" s="4"/>
      <c r="D278" s="4"/>
      <c r="E278" s="49"/>
      <c r="F278" s="49"/>
      <c r="G278" s="49"/>
      <c r="H278" s="49"/>
      <c r="I278" s="49"/>
      <c r="J278" s="49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72"/>
      <c r="W278" s="72"/>
      <c r="X278" s="72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</row>
    <row r="279" spans="2:58" x14ac:dyDescent="0.25">
      <c r="B279" s="4"/>
      <c r="C279" s="4"/>
      <c r="D279" s="4"/>
      <c r="E279" s="49"/>
      <c r="F279" s="49"/>
      <c r="G279" s="49"/>
      <c r="H279" s="49"/>
      <c r="I279" s="49"/>
      <c r="J279" s="49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72"/>
      <c r="W279" s="72"/>
      <c r="X279" s="72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</row>
    <row r="280" spans="2:58" x14ac:dyDescent="0.25">
      <c r="B280" s="4"/>
      <c r="C280" s="4"/>
      <c r="D280" s="4"/>
      <c r="E280" s="49"/>
      <c r="F280" s="49"/>
      <c r="G280" s="49"/>
      <c r="H280" s="49"/>
      <c r="I280" s="49"/>
      <c r="J280" s="49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72"/>
      <c r="W280" s="72"/>
      <c r="X280" s="72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</row>
    <row r="281" spans="2:58" x14ac:dyDescent="0.25">
      <c r="B281" s="4"/>
      <c r="C281" s="4"/>
      <c r="D281" s="4"/>
      <c r="E281" s="49"/>
      <c r="F281" s="49"/>
      <c r="G281" s="49"/>
      <c r="H281" s="49"/>
      <c r="I281" s="49"/>
      <c r="J281" s="49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72"/>
      <c r="W281" s="72"/>
      <c r="X281" s="72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</row>
    <row r="282" spans="2:58" x14ac:dyDescent="0.25">
      <c r="B282" s="4"/>
      <c r="C282" s="4"/>
      <c r="D282" s="4"/>
      <c r="E282" s="49"/>
      <c r="F282" s="49"/>
      <c r="G282" s="49"/>
      <c r="H282" s="49"/>
      <c r="I282" s="49"/>
      <c r="J282" s="49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72"/>
      <c r="W282" s="72"/>
      <c r="X282" s="72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</row>
    <row r="283" spans="2:58" x14ac:dyDescent="0.25">
      <c r="B283" s="4"/>
      <c r="C283" s="4"/>
      <c r="D283" s="4"/>
      <c r="E283" s="49"/>
      <c r="F283" s="49"/>
      <c r="G283" s="49"/>
      <c r="H283" s="49"/>
      <c r="I283" s="49"/>
      <c r="J283" s="49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72"/>
      <c r="W283" s="72"/>
      <c r="X283" s="72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</row>
    <row r="284" spans="2:58" x14ac:dyDescent="0.25">
      <c r="B284" s="4"/>
      <c r="C284" s="4"/>
      <c r="D284" s="4"/>
      <c r="E284" s="49"/>
      <c r="F284" s="49"/>
      <c r="G284" s="49"/>
      <c r="H284" s="49"/>
      <c r="I284" s="49"/>
      <c r="J284" s="49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72"/>
      <c r="W284" s="72"/>
      <c r="X284" s="72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</row>
    <row r="285" spans="2:58" x14ac:dyDescent="0.25">
      <c r="B285" s="4"/>
      <c r="C285" s="4"/>
      <c r="D285" s="4"/>
      <c r="E285" s="49"/>
      <c r="F285" s="49"/>
      <c r="G285" s="49"/>
      <c r="H285" s="49"/>
      <c r="I285" s="49"/>
      <c r="J285" s="49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72"/>
      <c r="W285" s="72"/>
      <c r="X285" s="72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</row>
    <row r="286" spans="2:58" x14ac:dyDescent="0.25">
      <c r="B286" s="4"/>
      <c r="C286" s="4"/>
      <c r="D286" s="4"/>
      <c r="E286" s="49"/>
      <c r="F286" s="49"/>
      <c r="G286" s="49"/>
      <c r="H286" s="49"/>
      <c r="I286" s="49"/>
      <c r="J286" s="49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72"/>
      <c r="W286" s="72"/>
      <c r="X286" s="72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</row>
    <row r="287" spans="2:58" x14ac:dyDescent="0.25">
      <c r="B287" s="4"/>
      <c r="C287" s="4"/>
      <c r="D287" s="4"/>
      <c r="E287" s="49"/>
      <c r="F287" s="49"/>
      <c r="G287" s="49"/>
      <c r="H287" s="49"/>
      <c r="I287" s="49"/>
      <c r="J287" s="49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72"/>
      <c r="W287" s="72"/>
      <c r="X287" s="72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</row>
    <row r="288" spans="2:58" x14ac:dyDescent="0.25">
      <c r="B288" s="4"/>
      <c r="C288" s="4"/>
      <c r="D288" s="4"/>
      <c r="E288" s="49"/>
      <c r="F288" s="49"/>
      <c r="G288" s="49"/>
      <c r="H288" s="49"/>
      <c r="I288" s="49"/>
      <c r="J288" s="49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72"/>
      <c r="W288" s="72"/>
      <c r="X288" s="72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</row>
    <row r="289" spans="2:58" x14ac:dyDescent="0.25">
      <c r="B289" s="4"/>
      <c r="C289" s="4"/>
      <c r="D289" s="4"/>
      <c r="E289" s="49"/>
      <c r="F289" s="49"/>
      <c r="G289" s="49"/>
      <c r="H289" s="49"/>
      <c r="I289" s="49"/>
      <c r="J289" s="49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72"/>
      <c r="W289" s="72"/>
      <c r="X289" s="72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</row>
    <row r="290" spans="2:58" x14ac:dyDescent="0.25">
      <c r="B290" s="4"/>
      <c r="C290" s="4"/>
      <c r="D290" s="4"/>
      <c r="E290" s="49"/>
      <c r="F290" s="49"/>
      <c r="G290" s="49"/>
      <c r="H290" s="49"/>
      <c r="I290" s="49"/>
      <c r="J290" s="49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72"/>
      <c r="W290" s="72"/>
      <c r="X290" s="72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</row>
    <row r="291" spans="2:58" x14ac:dyDescent="0.25">
      <c r="B291" s="4"/>
      <c r="C291" s="4"/>
      <c r="D291" s="4"/>
      <c r="E291" s="49"/>
      <c r="F291" s="49"/>
      <c r="G291" s="49"/>
      <c r="H291" s="49"/>
      <c r="I291" s="49"/>
      <c r="J291" s="49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72"/>
      <c r="W291" s="72"/>
      <c r="X291" s="72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</row>
    <row r="292" spans="2:58" x14ac:dyDescent="0.25">
      <c r="B292" s="4"/>
      <c r="C292" s="4"/>
      <c r="D292" s="4"/>
      <c r="E292" s="49"/>
      <c r="F292" s="49"/>
      <c r="G292" s="49"/>
      <c r="H292" s="49"/>
      <c r="I292" s="49"/>
      <c r="J292" s="49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72"/>
      <c r="W292" s="72"/>
      <c r="X292" s="72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</row>
    <row r="293" spans="2:58" x14ac:dyDescent="0.25">
      <c r="B293" s="4"/>
      <c r="C293" s="4"/>
      <c r="D293" s="4"/>
      <c r="E293" s="49"/>
      <c r="F293" s="49"/>
      <c r="G293" s="49"/>
      <c r="H293" s="49"/>
      <c r="I293" s="49"/>
      <c r="J293" s="49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72"/>
      <c r="W293" s="72"/>
      <c r="X293" s="72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</row>
    <row r="294" spans="2:58" x14ac:dyDescent="0.25">
      <c r="B294" s="4"/>
      <c r="C294" s="4"/>
      <c r="D294" s="4"/>
      <c r="E294" s="49"/>
      <c r="F294" s="49"/>
      <c r="G294" s="49"/>
      <c r="H294" s="49"/>
      <c r="I294" s="49"/>
      <c r="J294" s="49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72"/>
      <c r="W294" s="72"/>
      <c r="X294" s="72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</row>
    <row r="295" spans="2:58" x14ac:dyDescent="0.25">
      <c r="B295" s="4"/>
      <c r="C295" s="4"/>
      <c r="D295" s="4"/>
      <c r="E295" s="49"/>
      <c r="F295" s="49"/>
      <c r="G295" s="49"/>
      <c r="H295" s="49"/>
      <c r="I295" s="49"/>
      <c r="J295" s="49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72"/>
      <c r="W295" s="72"/>
      <c r="X295" s="72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</row>
    <row r="296" spans="2:58" x14ac:dyDescent="0.25">
      <c r="V296" s="73"/>
      <c r="W296" s="73"/>
      <c r="X296" s="73"/>
    </row>
  </sheetData>
  <mergeCells count="72">
    <mergeCell ref="BB1:BD1"/>
    <mergeCell ref="BF1:BF5"/>
    <mergeCell ref="E2:BE2"/>
    <mergeCell ref="E4:BE4"/>
    <mergeCell ref="A1:A5"/>
    <mergeCell ref="F1:H1"/>
    <mergeCell ref="J1:M1"/>
    <mergeCell ref="O1:Q1"/>
    <mergeCell ref="S1:U1"/>
    <mergeCell ref="W1:Z1"/>
    <mergeCell ref="AB1:AD1"/>
    <mergeCell ref="AF1:AH1"/>
    <mergeCell ref="AJ1:AM1"/>
    <mergeCell ref="AO1:AQ1"/>
    <mergeCell ref="AS1:AU1"/>
    <mergeCell ref="AW1:AZ1"/>
    <mergeCell ref="B1:B5"/>
    <mergeCell ref="C1:C5"/>
    <mergeCell ref="D1:D5"/>
    <mergeCell ref="B49:B50"/>
    <mergeCell ref="B51:B52"/>
    <mergeCell ref="C49:C50"/>
    <mergeCell ref="C51:C52"/>
    <mergeCell ref="B42:B43"/>
    <mergeCell ref="C42:C43"/>
    <mergeCell ref="B44:B45"/>
    <mergeCell ref="C44:C45"/>
    <mergeCell ref="B46:B47"/>
    <mergeCell ref="C46:C47"/>
    <mergeCell ref="B6:B7"/>
    <mergeCell ref="C6:C7"/>
    <mergeCell ref="B14:B15"/>
    <mergeCell ref="C18:C19"/>
    <mergeCell ref="C14:C15"/>
    <mergeCell ref="B22:B23"/>
    <mergeCell ref="C22:C23"/>
    <mergeCell ref="B40:B41"/>
    <mergeCell ref="C40:C41"/>
    <mergeCell ref="C34:C35"/>
    <mergeCell ref="B34:B35"/>
    <mergeCell ref="C36:C37"/>
    <mergeCell ref="B36:B37"/>
    <mergeCell ref="C38:C39"/>
    <mergeCell ref="B38:B39"/>
    <mergeCell ref="B32:B33"/>
    <mergeCell ref="C24:C25"/>
    <mergeCell ref="C26:C27"/>
    <mergeCell ref="C28:C29"/>
    <mergeCell ref="C30:C31"/>
    <mergeCell ref="C32:C33"/>
    <mergeCell ref="C20:C21"/>
    <mergeCell ref="B24:B25"/>
    <mergeCell ref="B26:B27"/>
    <mergeCell ref="B28:B29"/>
    <mergeCell ref="B30:B31"/>
    <mergeCell ref="B20:B21"/>
    <mergeCell ref="A56:D56"/>
    <mergeCell ref="A57:D57"/>
    <mergeCell ref="B55:D55"/>
    <mergeCell ref="D53:D54"/>
    <mergeCell ref="B53:B54"/>
    <mergeCell ref="C53:C54"/>
    <mergeCell ref="A6:A53"/>
    <mergeCell ref="B8:B9"/>
    <mergeCell ref="B10:B11"/>
    <mergeCell ref="B12:B13"/>
    <mergeCell ref="C8:C9"/>
    <mergeCell ref="C10:C11"/>
    <mergeCell ref="C12:C13"/>
    <mergeCell ref="B16:B17"/>
    <mergeCell ref="B18:B19"/>
    <mergeCell ref="C16:C17"/>
  </mergeCells>
  <pageMargins left="0.70866141732283472" right="0.70866141732283472" top="0.74803149606299213" bottom="0.74803149606299213" header="0.31496062992125984" footer="0.31496062992125984"/>
  <pageSetup paperSize="9" scale="38" orientation="landscape" horizontalDpi="180" verticalDpi="180" r:id="rId1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76"/>
  <sheetViews>
    <sheetView zoomScale="40" zoomScaleNormal="40" zoomScaleSheetLayoutView="70" workbookViewId="0">
      <pane xSplit="3" ySplit="6" topLeftCell="D37" activePane="bottomRight" state="frozen"/>
      <selection pane="topRight" activeCell="D1" sqref="D1"/>
      <selection pane="bottomLeft" activeCell="A6" sqref="A6"/>
      <selection pane="bottomRight" activeCell="A6" sqref="A6:A62"/>
    </sheetView>
  </sheetViews>
  <sheetFormatPr defaultRowHeight="15" x14ac:dyDescent="0.25"/>
  <cols>
    <col min="1" max="1" width="3.5703125" style="4" customWidth="1"/>
    <col min="2" max="2" width="12.140625" style="4" customWidth="1"/>
    <col min="3" max="3" width="30" style="4" customWidth="1"/>
    <col min="4" max="4" width="15" style="4" customWidth="1"/>
    <col min="5" max="5" width="4.7109375" style="4" customWidth="1"/>
    <col min="6" max="12" width="3.7109375" style="4" customWidth="1"/>
    <col min="13" max="13" width="5" style="4" customWidth="1"/>
    <col min="14" max="15" width="4.7109375" style="4" customWidth="1"/>
    <col min="16" max="21" width="3.7109375" style="4" customWidth="1"/>
    <col min="22" max="22" width="6.7109375" style="4" customWidth="1"/>
    <col min="23" max="23" width="5.7109375" style="4" customWidth="1"/>
    <col min="24" max="34" width="3.7109375" style="4" customWidth="1"/>
    <col min="35" max="35" width="4.42578125" style="4" customWidth="1"/>
    <col min="36" max="40" width="3.7109375" style="4" customWidth="1"/>
    <col min="41" max="41" width="6" style="4" customWidth="1"/>
    <col min="42" max="46" width="3.7109375" style="4" customWidth="1"/>
    <col min="47" max="47" width="5.28515625" style="4" customWidth="1"/>
    <col min="48" max="56" width="3.7109375" style="4" customWidth="1"/>
    <col min="57" max="57" width="7" style="4" customWidth="1"/>
    <col min="58" max="58" width="6.5703125" style="4" customWidth="1"/>
    <col min="59" max="16384" width="9.140625" style="4"/>
  </cols>
  <sheetData>
    <row r="1" spans="1:58" ht="77.25" x14ac:dyDescent="0.25">
      <c r="A1" s="155" t="s">
        <v>0</v>
      </c>
      <c r="B1" s="155" t="s">
        <v>1</v>
      </c>
      <c r="C1" s="168" t="s">
        <v>2</v>
      </c>
      <c r="D1" s="169" t="s">
        <v>3</v>
      </c>
      <c r="E1" s="154" t="s">
        <v>147</v>
      </c>
      <c r="F1" s="161" t="s">
        <v>4</v>
      </c>
      <c r="G1" s="161"/>
      <c r="H1" s="161"/>
      <c r="I1" s="154" t="s">
        <v>148</v>
      </c>
      <c r="J1" s="161" t="s">
        <v>5</v>
      </c>
      <c r="K1" s="161"/>
      <c r="L1" s="161"/>
      <c r="M1" s="161"/>
      <c r="N1" s="154" t="s">
        <v>149</v>
      </c>
      <c r="O1" s="159" t="s">
        <v>6</v>
      </c>
      <c r="P1" s="159"/>
      <c r="Q1" s="159"/>
      <c r="R1" s="154" t="s">
        <v>150</v>
      </c>
      <c r="S1" s="159" t="s">
        <v>7</v>
      </c>
      <c r="T1" s="159"/>
      <c r="U1" s="159"/>
      <c r="V1" s="154" t="s">
        <v>151</v>
      </c>
      <c r="W1" s="159" t="s">
        <v>8</v>
      </c>
      <c r="X1" s="159"/>
      <c r="Y1" s="159"/>
      <c r="Z1" s="159"/>
      <c r="AA1" s="154" t="s">
        <v>152</v>
      </c>
      <c r="AB1" s="159" t="s">
        <v>9</v>
      </c>
      <c r="AC1" s="160"/>
      <c r="AD1" s="160"/>
      <c r="AE1" s="154" t="s">
        <v>153</v>
      </c>
      <c r="AF1" s="159" t="s">
        <v>54</v>
      </c>
      <c r="AG1" s="159"/>
      <c r="AH1" s="159"/>
      <c r="AI1" s="154" t="s">
        <v>154</v>
      </c>
      <c r="AJ1" s="159" t="s">
        <v>10</v>
      </c>
      <c r="AK1" s="159"/>
      <c r="AL1" s="159"/>
      <c r="AM1" s="159"/>
      <c r="AN1" s="154" t="s">
        <v>155</v>
      </c>
      <c r="AO1" s="159" t="s">
        <v>11</v>
      </c>
      <c r="AP1" s="159"/>
      <c r="AQ1" s="159"/>
      <c r="AR1" s="154" t="s">
        <v>156</v>
      </c>
      <c r="AS1" s="159" t="s">
        <v>12</v>
      </c>
      <c r="AT1" s="159"/>
      <c r="AU1" s="159"/>
      <c r="AV1" s="154" t="s">
        <v>157</v>
      </c>
      <c r="AW1" s="159" t="s">
        <v>13</v>
      </c>
      <c r="AX1" s="159"/>
      <c r="AY1" s="159"/>
      <c r="AZ1" s="159"/>
      <c r="BA1" s="10" t="s">
        <v>129</v>
      </c>
      <c r="BB1" s="159" t="s">
        <v>14</v>
      </c>
      <c r="BC1" s="159"/>
      <c r="BD1" s="159"/>
      <c r="BE1" s="10" t="s">
        <v>130</v>
      </c>
      <c r="BF1" s="155" t="s">
        <v>15</v>
      </c>
    </row>
    <row r="2" spans="1:58" x14ac:dyDescent="0.25">
      <c r="A2" s="155"/>
      <c r="B2" s="155"/>
      <c r="C2" s="168"/>
      <c r="D2" s="169"/>
      <c r="E2" s="156" t="s">
        <v>16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5"/>
    </row>
    <row r="3" spans="1:58" x14ac:dyDescent="0.25">
      <c r="A3" s="155"/>
      <c r="B3" s="155"/>
      <c r="C3" s="168"/>
      <c r="D3" s="169"/>
      <c r="E3" s="1">
        <v>35</v>
      </c>
      <c r="F3" s="1">
        <v>36</v>
      </c>
      <c r="G3" s="1">
        <v>37</v>
      </c>
      <c r="H3" s="1">
        <v>38</v>
      </c>
      <c r="I3" s="1">
        <v>39</v>
      </c>
      <c r="J3" s="2">
        <v>40</v>
      </c>
      <c r="K3" s="3">
        <v>41</v>
      </c>
      <c r="L3" s="3">
        <v>42</v>
      </c>
      <c r="M3" s="3">
        <v>43</v>
      </c>
      <c r="N3" s="3">
        <v>44</v>
      </c>
      <c r="O3" s="3">
        <v>45</v>
      </c>
      <c r="P3" s="3">
        <v>46</v>
      </c>
      <c r="Q3" s="3">
        <v>47</v>
      </c>
      <c r="R3" s="3">
        <v>48</v>
      </c>
      <c r="S3" s="3">
        <v>49</v>
      </c>
      <c r="T3" s="3">
        <v>50</v>
      </c>
      <c r="U3" s="3">
        <v>51</v>
      </c>
      <c r="V3" s="6">
        <v>52</v>
      </c>
      <c r="W3" s="6">
        <v>1</v>
      </c>
      <c r="X3" s="3">
        <v>2</v>
      </c>
      <c r="Y3" s="3">
        <v>3</v>
      </c>
      <c r="Z3" s="3">
        <v>4</v>
      </c>
      <c r="AA3" s="3">
        <v>5</v>
      </c>
      <c r="AB3" s="3">
        <v>6</v>
      </c>
      <c r="AC3" s="3">
        <v>7</v>
      </c>
      <c r="AD3" s="3">
        <v>8</v>
      </c>
      <c r="AE3" s="3">
        <v>9</v>
      </c>
      <c r="AF3" s="3">
        <v>10</v>
      </c>
      <c r="AG3" s="3">
        <v>11</v>
      </c>
      <c r="AH3" s="3">
        <v>12</v>
      </c>
      <c r="AI3" s="3">
        <v>13</v>
      </c>
      <c r="AJ3" s="3">
        <v>14</v>
      </c>
      <c r="AK3" s="3">
        <v>15</v>
      </c>
      <c r="AL3" s="3">
        <v>16</v>
      </c>
      <c r="AM3" s="3">
        <v>17</v>
      </c>
      <c r="AN3" s="3">
        <v>18</v>
      </c>
      <c r="AO3" s="3">
        <v>19</v>
      </c>
      <c r="AP3" s="3">
        <v>20</v>
      </c>
      <c r="AQ3" s="3">
        <v>21</v>
      </c>
      <c r="AR3" s="3">
        <v>22</v>
      </c>
      <c r="AS3" s="3">
        <v>23</v>
      </c>
      <c r="AT3" s="3">
        <v>24</v>
      </c>
      <c r="AU3" s="3">
        <v>25</v>
      </c>
      <c r="AV3" s="3">
        <v>26</v>
      </c>
      <c r="AW3" s="3">
        <v>27</v>
      </c>
      <c r="AX3" s="3">
        <v>28</v>
      </c>
      <c r="AY3" s="3">
        <v>29</v>
      </c>
      <c r="AZ3" s="3">
        <v>30</v>
      </c>
      <c r="BA3" s="3">
        <v>31</v>
      </c>
      <c r="BB3" s="3">
        <v>32</v>
      </c>
      <c r="BC3" s="3">
        <v>33</v>
      </c>
      <c r="BD3" s="3">
        <v>34</v>
      </c>
      <c r="BE3" s="3"/>
      <c r="BF3" s="155"/>
    </row>
    <row r="4" spans="1:58" x14ac:dyDescent="0.25">
      <c r="A4" s="155"/>
      <c r="B4" s="155"/>
      <c r="C4" s="168"/>
      <c r="D4" s="169"/>
      <c r="E4" s="158" t="s">
        <v>17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5"/>
    </row>
    <row r="5" spans="1:58" x14ac:dyDescent="0.25">
      <c r="A5" s="155"/>
      <c r="B5" s="155"/>
      <c r="C5" s="168"/>
      <c r="D5" s="169"/>
      <c r="E5" s="5">
        <v>1</v>
      </c>
      <c r="F5" s="5">
        <v>2</v>
      </c>
      <c r="G5" s="1">
        <v>3</v>
      </c>
      <c r="H5" s="1">
        <v>4</v>
      </c>
      <c r="I5" s="1">
        <v>5</v>
      </c>
      <c r="J5" s="1">
        <v>6</v>
      </c>
      <c r="K5" s="1">
        <v>7</v>
      </c>
      <c r="L5" s="1">
        <v>8</v>
      </c>
      <c r="M5" s="1">
        <v>9</v>
      </c>
      <c r="N5" s="1">
        <v>10</v>
      </c>
      <c r="O5" s="1">
        <v>11</v>
      </c>
      <c r="P5" s="1">
        <v>12</v>
      </c>
      <c r="Q5" s="1">
        <v>13</v>
      </c>
      <c r="R5" s="1">
        <v>14</v>
      </c>
      <c r="S5" s="1">
        <v>15</v>
      </c>
      <c r="T5" s="1">
        <v>16</v>
      </c>
      <c r="U5" s="1">
        <v>17</v>
      </c>
      <c r="V5" s="7">
        <v>18</v>
      </c>
      <c r="W5" s="7">
        <v>19</v>
      </c>
      <c r="X5" s="1">
        <v>20</v>
      </c>
      <c r="Y5" s="1">
        <v>21</v>
      </c>
      <c r="Z5" s="1">
        <v>22</v>
      </c>
      <c r="AA5" s="3">
        <v>23</v>
      </c>
      <c r="AB5" s="3">
        <v>24</v>
      </c>
      <c r="AC5" s="3">
        <v>25</v>
      </c>
      <c r="AD5" s="3">
        <v>26</v>
      </c>
      <c r="AE5" s="3">
        <v>27</v>
      </c>
      <c r="AF5" s="3">
        <v>28</v>
      </c>
      <c r="AG5" s="3">
        <v>29</v>
      </c>
      <c r="AH5" s="3">
        <v>30</v>
      </c>
      <c r="AI5" s="3">
        <v>31</v>
      </c>
      <c r="AJ5" s="3">
        <v>32</v>
      </c>
      <c r="AK5" s="3">
        <v>33</v>
      </c>
      <c r="AL5" s="3">
        <v>34</v>
      </c>
      <c r="AM5" s="3">
        <v>35</v>
      </c>
      <c r="AN5" s="3">
        <v>36</v>
      </c>
      <c r="AO5" s="3">
        <v>37</v>
      </c>
      <c r="AP5" s="3">
        <v>38</v>
      </c>
      <c r="AQ5" s="3">
        <v>39</v>
      </c>
      <c r="AR5" s="3">
        <v>40</v>
      </c>
      <c r="AS5" s="3">
        <v>41</v>
      </c>
      <c r="AT5" s="3">
        <v>42</v>
      </c>
      <c r="AU5" s="3">
        <v>43</v>
      </c>
      <c r="AV5" s="3">
        <v>44</v>
      </c>
      <c r="AW5" s="3">
        <v>45</v>
      </c>
      <c r="AX5" s="3">
        <v>46</v>
      </c>
      <c r="AY5" s="3">
        <v>47</v>
      </c>
      <c r="AZ5" s="3">
        <v>48</v>
      </c>
      <c r="BA5" s="3">
        <v>49</v>
      </c>
      <c r="BB5" s="3">
        <v>50</v>
      </c>
      <c r="BC5" s="3">
        <v>51</v>
      </c>
      <c r="BD5" s="3">
        <v>52</v>
      </c>
      <c r="BE5" s="3"/>
      <c r="BF5" s="155"/>
    </row>
    <row r="6" spans="1:58" ht="28.5" customHeight="1" x14ac:dyDescent="0.25">
      <c r="A6" s="201" t="s">
        <v>145</v>
      </c>
      <c r="B6" s="187" t="s">
        <v>37</v>
      </c>
      <c r="C6" s="185" t="s">
        <v>99</v>
      </c>
      <c r="D6" s="12" t="s">
        <v>25</v>
      </c>
      <c r="E6" s="64">
        <f>E10+E12</f>
        <v>8</v>
      </c>
      <c r="F6" s="64">
        <f t="shared" ref="F6:S6" si="0">F10+F12</f>
        <v>8</v>
      </c>
      <c r="G6" s="64">
        <f t="shared" si="0"/>
        <v>6</v>
      </c>
      <c r="H6" s="64">
        <f t="shared" si="0"/>
        <v>6</v>
      </c>
      <c r="I6" s="64">
        <f t="shared" si="0"/>
        <v>4</v>
      </c>
      <c r="J6" s="64">
        <f t="shared" si="0"/>
        <v>4</v>
      </c>
      <c r="K6" s="64">
        <f t="shared" si="0"/>
        <v>6</v>
      </c>
      <c r="L6" s="64">
        <f t="shared" si="0"/>
        <v>8</v>
      </c>
      <c r="M6" s="64">
        <f t="shared" si="0"/>
        <v>4</v>
      </c>
      <c r="N6" s="64">
        <f t="shared" si="0"/>
        <v>4</v>
      </c>
      <c r="O6" s="64">
        <f t="shared" si="0"/>
        <v>2</v>
      </c>
      <c r="P6" s="64">
        <f t="shared" si="0"/>
        <v>0</v>
      </c>
      <c r="Q6" s="64">
        <f t="shared" si="0"/>
        <v>0</v>
      </c>
      <c r="R6" s="64">
        <f t="shared" si="0"/>
        <v>0</v>
      </c>
      <c r="S6" s="64">
        <f t="shared" si="0"/>
        <v>0</v>
      </c>
      <c r="T6" s="64"/>
      <c r="U6" s="64"/>
      <c r="V6" s="15">
        <v>0</v>
      </c>
      <c r="W6" s="15">
        <f>SUM(E6:V6)</f>
        <v>60</v>
      </c>
      <c r="X6" s="13">
        <f>X8+X10+X12+X14</f>
        <v>10</v>
      </c>
      <c r="Y6" s="13">
        <f t="shared" ref="Y6:AP6" si="1">Y8+Y10+Y12+Y14</f>
        <v>12</v>
      </c>
      <c r="Z6" s="13">
        <f t="shared" si="1"/>
        <v>12</v>
      </c>
      <c r="AA6" s="13">
        <f t="shared" si="1"/>
        <v>12</v>
      </c>
      <c r="AB6" s="13">
        <v>10</v>
      </c>
      <c r="AC6" s="13">
        <v>10</v>
      </c>
      <c r="AD6" s="13">
        <v>10</v>
      </c>
      <c r="AE6" s="13">
        <v>10</v>
      </c>
      <c r="AF6" s="13">
        <v>10</v>
      </c>
      <c r="AG6" s="13">
        <f t="shared" si="1"/>
        <v>10</v>
      </c>
      <c r="AH6" s="13">
        <v>10</v>
      </c>
      <c r="AI6" s="13">
        <v>10</v>
      </c>
      <c r="AJ6" s="13">
        <v>10</v>
      </c>
      <c r="AK6" s="13">
        <v>10</v>
      </c>
      <c r="AL6" s="13">
        <f t="shared" si="1"/>
        <v>10</v>
      </c>
      <c r="AM6" s="13">
        <f t="shared" si="1"/>
        <v>8</v>
      </c>
      <c r="AN6" s="13">
        <f t="shared" si="1"/>
        <v>6</v>
      </c>
      <c r="AO6" s="13">
        <v>10</v>
      </c>
      <c r="AP6" s="13">
        <f t="shared" si="1"/>
        <v>0</v>
      </c>
      <c r="AQ6" s="18"/>
      <c r="AR6" s="18"/>
      <c r="AS6" s="18"/>
      <c r="AT6" s="18"/>
      <c r="AU6" s="18"/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46">
        <f>SUM(X6:AQ6)</f>
        <v>180</v>
      </c>
      <c r="BF6" s="46">
        <f t="shared" ref="BF6:BF14" si="2">W6+BE6</f>
        <v>240</v>
      </c>
    </row>
    <row r="7" spans="1:58" ht="23.25" customHeight="1" x14ac:dyDescent="0.25">
      <c r="A7" s="202"/>
      <c r="B7" s="188"/>
      <c r="C7" s="196"/>
      <c r="D7" s="12" t="s">
        <v>21</v>
      </c>
      <c r="E7" s="64">
        <v>2</v>
      </c>
      <c r="F7" s="64">
        <v>2</v>
      </c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15"/>
      <c r="W7" s="15">
        <f>SUM(E7:O7)</f>
        <v>4</v>
      </c>
      <c r="X7" s="13">
        <v>2</v>
      </c>
      <c r="Y7" s="13">
        <v>2</v>
      </c>
      <c r="Z7" s="13">
        <v>2</v>
      </c>
      <c r="AA7" s="13">
        <v>2</v>
      </c>
      <c r="AB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/>
      <c r="AI7" s="13"/>
      <c r="AJ7" s="13"/>
      <c r="AK7" s="13"/>
      <c r="AL7" s="13"/>
      <c r="AM7" s="13"/>
      <c r="AN7" s="13"/>
      <c r="AO7" s="13"/>
      <c r="AP7" s="13"/>
      <c r="AQ7" s="18"/>
      <c r="AR7" s="18"/>
      <c r="AS7" s="18"/>
      <c r="AT7" s="18"/>
      <c r="AU7" s="18"/>
      <c r="AV7" s="15"/>
      <c r="AW7" s="15"/>
      <c r="AX7" s="15"/>
      <c r="AY7" s="15"/>
      <c r="AZ7" s="15"/>
      <c r="BA7" s="15"/>
      <c r="BB7" s="15"/>
      <c r="BC7" s="15"/>
      <c r="BD7" s="15"/>
      <c r="BE7" s="46">
        <f>SUM(X7:AN7)</f>
        <v>20</v>
      </c>
      <c r="BF7" s="46">
        <f>SUM(W7+BE7)</f>
        <v>24</v>
      </c>
    </row>
    <row r="8" spans="1:58" s="71" customFormat="1" ht="17.25" customHeight="1" x14ac:dyDescent="0.25">
      <c r="A8" s="202"/>
      <c r="B8" s="203" t="s">
        <v>84</v>
      </c>
      <c r="C8" s="205" t="s">
        <v>85</v>
      </c>
      <c r="D8" s="34" t="s">
        <v>25</v>
      </c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15">
        <v>0</v>
      </c>
      <c r="W8" s="15">
        <f t="shared" ref="W8:W39" si="3">SUM(E8:V8)</f>
        <v>0</v>
      </c>
      <c r="X8" s="40">
        <v>2</v>
      </c>
      <c r="Y8" s="40">
        <v>4</v>
      </c>
      <c r="Z8" s="40">
        <v>4</v>
      </c>
      <c r="AA8" s="29">
        <v>4</v>
      </c>
      <c r="AB8" s="29">
        <v>2</v>
      </c>
      <c r="AC8" s="29">
        <v>4</v>
      </c>
      <c r="AD8" s="29">
        <v>4</v>
      </c>
      <c r="AE8" s="29">
        <v>4</v>
      </c>
      <c r="AF8" s="29">
        <v>4</v>
      </c>
      <c r="AG8" s="29">
        <v>4</v>
      </c>
      <c r="AH8" s="29">
        <v>4</v>
      </c>
      <c r="AI8" s="29">
        <v>2</v>
      </c>
      <c r="AJ8" s="29">
        <v>4</v>
      </c>
      <c r="AK8" s="29">
        <v>4</v>
      </c>
      <c r="AL8" s="29">
        <v>4</v>
      </c>
      <c r="AM8" s="29">
        <v>2</v>
      </c>
      <c r="AN8" s="29">
        <v>2</v>
      </c>
      <c r="AO8" s="29">
        <v>2</v>
      </c>
      <c r="AP8" s="29"/>
      <c r="AQ8" s="29"/>
      <c r="AR8" s="29"/>
      <c r="AS8" s="29"/>
      <c r="AT8" s="29"/>
      <c r="AU8" s="29"/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46">
        <f>X8+Y8+Z8+AA8+AB8+AC8+AD8+AE8+AF8+AG8+AH8+AI8+AJ8+AK8+AL8+AM8+AN8</f>
        <v>58</v>
      </c>
      <c r="BF8" s="14">
        <f t="shared" ref="BF8" si="4">W8+BE8</f>
        <v>58</v>
      </c>
    </row>
    <row r="9" spans="1:58" s="71" customFormat="1" x14ac:dyDescent="0.25">
      <c r="A9" s="202"/>
      <c r="B9" s="204"/>
      <c r="C9" s="206"/>
      <c r="D9" s="34" t="s">
        <v>21</v>
      </c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15">
        <v>0</v>
      </c>
      <c r="W9" s="15">
        <v>0</v>
      </c>
      <c r="X9" s="40">
        <v>2</v>
      </c>
      <c r="Y9" s="40">
        <v>2</v>
      </c>
      <c r="Z9" s="40">
        <v>2</v>
      </c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15"/>
      <c r="AW9" s="15"/>
      <c r="AX9" s="15"/>
      <c r="AY9" s="15"/>
      <c r="AZ9" s="15"/>
      <c r="BA9" s="15"/>
      <c r="BB9" s="15"/>
      <c r="BC9" s="15"/>
      <c r="BD9" s="15"/>
      <c r="BE9" s="46">
        <f>SUM(X9:AC9)</f>
        <v>6</v>
      </c>
      <c r="BF9" s="14">
        <v>6</v>
      </c>
    </row>
    <row r="10" spans="1:58" x14ac:dyDescent="0.25">
      <c r="A10" s="202"/>
      <c r="B10" s="181" t="s">
        <v>39</v>
      </c>
      <c r="C10" s="181" t="s">
        <v>24</v>
      </c>
      <c r="D10" s="34" t="s">
        <v>25</v>
      </c>
      <c r="E10" s="40">
        <v>4</v>
      </c>
      <c r="F10" s="40">
        <v>4</v>
      </c>
      <c r="G10" s="40">
        <v>2</v>
      </c>
      <c r="H10" s="40">
        <v>4</v>
      </c>
      <c r="I10" s="40">
        <v>2</v>
      </c>
      <c r="J10" s="40">
        <v>2</v>
      </c>
      <c r="K10" s="40">
        <v>4</v>
      </c>
      <c r="L10" s="40">
        <v>4</v>
      </c>
      <c r="M10" s="40">
        <v>2</v>
      </c>
      <c r="N10" s="40">
        <v>2</v>
      </c>
      <c r="O10" s="40"/>
      <c r="P10" s="40"/>
      <c r="Q10" s="40"/>
      <c r="R10" s="40"/>
      <c r="S10" s="40"/>
      <c r="T10" s="40"/>
      <c r="U10" s="40"/>
      <c r="V10" s="15">
        <v>0</v>
      </c>
      <c r="W10" s="15">
        <f t="shared" si="3"/>
        <v>30</v>
      </c>
      <c r="X10" s="75">
        <v>2</v>
      </c>
      <c r="Y10" s="75">
        <v>2</v>
      </c>
      <c r="Z10" s="75">
        <v>2</v>
      </c>
      <c r="AA10" s="30">
        <v>2</v>
      </c>
      <c r="AB10" s="30">
        <v>2</v>
      </c>
      <c r="AC10" s="30">
        <v>2</v>
      </c>
      <c r="AD10" s="30">
        <v>2</v>
      </c>
      <c r="AE10" s="30">
        <v>2</v>
      </c>
      <c r="AF10" s="30">
        <v>2</v>
      </c>
      <c r="AG10" s="30">
        <v>2</v>
      </c>
      <c r="AH10" s="30">
        <v>2</v>
      </c>
      <c r="AI10" s="30">
        <v>2</v>
      </c>
      <c r="AJ10" s="30">
        <v>2</v>
      </c>
      <c r="AK10" s="30">
        <v>2</v>
      </c>
      <c r="AL10" s="30">
        <v>2</v>
      </c>
      <c r="AM10" s="30">
        <v>2</v>
      </c>
      <c r="AN10" s="30"/>
      <c r="AO10" s="30"/>
      <c r="AP10" s="30"/>
      <c r="AQ10" s="29"/>
      <c r="AR10" s="29"/>
      <c r="AS10" s="29"/>
      <c r="AT10" s="29"/>
      <c r="AU10" s="29"/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46">
        <f t="shared" ref="BE10:BE68" si="5">SUM(X10:BD10)</f>
        <v>32</v>
      </c>
      <c r="BF10" s="14">
        <f t="shared" si="2"/>
        <v>62</v>
      </c>
    </row>
    <row r="11" spans="1:58" x14ac:dyDescent="0.25">
      <c r="A11" s="202"/>
      <c r="B11" s="207"/>
      <c r="C11" s="192"/>
      <c r="D11" s="34" t="s">
        <v>21</v>
      </c>
      <c r="E11" s="40">
        <v>2</v>
      </c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15">
        <v>0</v>
      </c>
      <c r="W11" s="15">
        <v>2</v>
      </c>
      <c r="X11" s="75">
        <v>2</v>
      </c>
      <c r="Y11" s="75">
        <v>2</v>
      </c>
      <c r="Z11" s="75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29"/>
      <c r="AR11" s="29"/>
      <c r="AS11" s="29"/>
      <c r="AT11" s="29"/>
      <c r="AU11" s="29"/>
      <c r="AV11" s="15"/>
      <c r="AW11" s="15"/>
      <c r="AX11" s="15"/>
      <c r="AY11" s="15"/>
      <c r="AZ11" s="15"/>
      <c r="BA11" s="15"/>
      <c r="BB11" s="15"/>
      <c r="BC11" s="15"/>
      <c r="BD11" s="15"/>
      <c r="BE11" s="46">
        <v>4</v>
      </c>
      <c r="BF11" s="14">
        <v>6</v>
      </c>
    </row>
    <row r="12" spans="1:58" x14ac:dyDescent="0.25">
      <c r="A12" s="202"/>
      <c r="B12" s="181" t="s">
        <v>40</v>
      </c>
      <c r="C12" s="181" t="s">
        <v>27</v>
      </c>
      <c r="D12" s="34" t="s">
        <v>25</v>
      </c>
      <c r="E12" s="40">
        <v>4</v>
      </c>
      <c r="F12" s="40">
        <v>4</v>
      </c>
      <c r="G12" s="40">
        <v>4</v>
      </c>
      <c r="H12" s="40">
        <v>2</v>
      </c>
      <c r="I12" s="40">
        <v>2</v>
      </c>
      <c r="J12" s="40">
        <v>2</v>
      </c>
      <c r="K12" s="40">
        <v>2</v>
      </c>
      <c r="L12" s="40">
        <v>4</v>
      </c>
      <c r="M12" s="40">
        <v>2</v>
      </c>
      <c r="N12" s="40">
        <v>2</v>
      </c>
      <c r="O12" s="40">
        <v>2</v>
      </c>
      <c r="P12" s="40"/>
      <c r="Q12" s="40"/>
      <c r="R12" s="40"/>
      <c r="S12" s="40"/>
      <c r="T12" s="40"/>
      <c r="U12" s="40"/>
      <c r="V12" s="15">
        <v>0</v>
      </c>
      <c r="W12" s="15">
        <f>E12+F12+G12+H12+I12+J12+K12+L12+M12+N12+O12+P12+Q12+R12+S12</f>
        <v>30</v>
      </c>
      <c r="X12" s="75">
        <v>2</v>
      </c>
      <c r="Y12" s="75">
        <v>2</v>
      </c>
      <c r="Z12" s="75">
        <v>2</v>
      </c>
      <c r="AA12" s="30">
        <v>2</v>
      </c>
      <c r="AB12" s="30">
        <v>2</v>
      </c>
      <c r="AC12" s="30">
        <v>2</v>
      </c>
      <c r="AD12" s="30">
        <v>2</v>
      </c>
      <c r="AE12" s="30">
        <v>2</v>
      </c>
      <c r="AF12" s="30">
        <v>2</v>
      </c>
      <c r="AG12" s="30">
        <v>2</v>
      </c>
      <c r="AH12" s="30">
        <v>2</v>
      </c>
      <c r="AI12" s="30">
        <v>2</v>
      </c>
      <c r="AJ12" s="30">
        <v>2</v>
      </c>
      <c r="AK12" s="30">
        <v>2</v>
      </c>
      <c r="AL12" s="30">
        <v>2</v>
      </c>
      <c r="AM12" s="30"/>
      <c r="AN12" s="30">
        <v>2</v>
      </c>
      <c r="AO12" s="30"/>
      <c r="AP12" s="30"/>
      <c r="AQ12" s="29"/>
      <c r="AR12" s="29"/>
      <c r="AS12" s="29"/>
      <c r="AT12" s="29"/>
      <c r="AU12" s="29"/>
      <c r="AV12" s="15"/>
      <c r="AW12" s="15"/>
      <c r="AX12" s="15"/>
      <c r="AY12" s="15"/>
      <c r="AZ12" s="15"/>
      <c r="BA12" s="15"/>
      <c r="BB12" s="15"/>
      <c r="BC12" s="15"/>
      <c r="BD12" s="15"/>
      <c r="BE12" s="46">
        <f>X12+Y12+Z12+AA12+AB12+AC12+AD12+AE12+AF12+AG12+AH12+AI12+AJ12+AK12+AL12+AM12+AN12</f>
        <v>32</v>
      </c>
      <c r="BF12" s="14">
        <f t="shared" si="2"/>
        <v>62</v>
      </c>
    </row>
    <row r="13" spans="1:58" x14ac:dyDescent="0.25">
      <c r="A13" s="202"/>
      <c r="B13" s="207"/>
      <c r="C13" s="192"/>
      <c r="D13" s="34" t="s">
        <v>21</v>
      </c>
      <c r="E13" s="40">
        <v>2</v>
      </c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15">
        <v>0</v>
      </c>
      <c r="W13" s="15">
        <v>2</v>
      </c>
      <c r="X13" s="75">
        <v>2</v>
      </c>
      <c r="Y13" s="75">
        <v>2</v>
      </c>
      <c r="Z13" s="75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29"/>
      <c r="AR13" s="29"/>
      <c r="AS13" s="29"/>
      <c r="AT13" s="29"/>
      <c r="AU13" s="29"/>
      <c r="AV13" s="15"/>
      <c r="AW13" s="15"/>
      <c r="AX13" s="15"/>
      <c r="AY13" s="15"/>
      <c r="AZ13" s="15"/>
      <c r="BA13" s="15"/>
      <c r="BB13" s="15"/>
      <c r="BC13" s="15"/>
      <c r="BD13" s="15"/>
      <c r="BE13" s="46">
        <v>4</v>
      </c>
      <c r="BF13" s="14">
        <v>6</v>
      </c>
    </row>
    <row r="14" spans="1:58" x14ac:dyDescent="0.25">
      <c r="A14" s="202"/>
      <c r="B14" s="181" t="s">
        <v>102</v>
      </c>
      <c r="C14" s="181" t="s">
        <v>103</v>
      </c>
      <c r="D14" s="34" t="s">
        <v>25</v>
      </c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15">
        <v>0</v>
      </c>
      <c r="W14" s="15">
        <v>0</v>
      </c>
      <c r="X14" s="75">
        <v>4</v>
      </c>
      <c r="Y14" s="75">
        <v>4</v>
      </c>
      <c r="Z14" s="75">
        <v>4</v>
      </c>
      <c r="AA14" s="30">
        <v>4</v>
      </c>
      <c r="AB14" s="30">
        <v>4</v>
      </c>
      <c r="AC14" s="30">
        <v>4</v>
      </c>
      <c r="AD14" s="30">
        <v>4</v>
      </c>
      <c r="AE14" s="30">
        <v>2</v>
      </c>
      <c r="AF14" s="30">
        <v>4</v>
      </c>
      <c r="AG14" s="30">
        <v>2</v>
      </c>
      <c r="AH14" s="30">
        <v>4</v>
      </c>
      <c r="AI14" s="30">
        <v>2</v>
      </c>
      <c r="AJ14" s="30">
        <v>4</v>
      </c>
      <c r="AK14" s="30">
        <v>2</v>
      </c>
      <c r="AL14" s="30">
        <v>2</v>
      </c>
      <c r="AM14" s="30">
        <v>4</v>
      </c>
      <c r="AN14" s="30">
        <v>2</v>
      </c>
      <c r="AO14" s="30">
        <v>2</v>
      </c>
      <c r="AP14" s="30"/>
      <c r="AQ14" s="29"/>
      <c r="AR14" s="29"/>
      <c r="AS14" s="29"/>
      <c r="AT14" s="29"/>
      <c r="AU14" s="29"/>
      <c r="AV14" s="15"/>
      <c r="AW14" s="15"/>
      <c r="AX14" s="15"/>
      <c r="AY14" s="15"/>
      <c r="AZ14" s="15"/>
      <c r="BA14" s="15"/>
      <c r="BB14" s="15"/>
      <c r="BC14" s="15"/>
      <c r="BD14" s="15"/>
      <c r="BE14" s="46">
        <f>SUM(X14:AO14)</f>
        <v>58</v>
      </c>
      <c r="BF14" s="14">
        <f t="shared" si="2"/>
        <v>58</v>
      </c>
    </row>
    <row r="15" spans="1:58" x14ac:dyDescent="0.25">
      <c r="A15" s="202"/>
      <c r="B15" s="207"/>
      <c r="C15" s="192"/>
      <c r="D15" s="34" t="s">
        <v>21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15">
        <v>0</v>
      </c>
      <c r="W15" s="15">
        <v>0</v>
      </c>
      <c r="X15" s="40">
        <v>2</v>
      </c>
      <c r="Y15" s="40">
        <v>2</v>
      </c>
      <c r="Z15" s="40">
        <v>2</v>
      </c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15"/>
      <c r="AW15" s="15"/>
      <c r="AX15" s="15"/>
      <c r="AY15" s="15"/>
      <c r="AZ15" s="15"/>
      <c r="BA15" s="15"/>
      <c r="BB15" s="15"/>
      <c r="BC15" s="15"/>
      <c r="BD15" s="15"/>
      <c r="BE15" s="46">
        <f>SUM(X15:AC15)</f>
        <v>6</v>
      </c>
      <c r="BF15" s="14">
        <v>6</v>
      </c>
    </row>
    <row r="16" spans="1:58" ht="22.5" customHeight="1" x14ac:dyDescent="0.25">
      <c r="A16" s="202"/>
      <c r="B16" s="187" t="s">
        <v>34</v>
      </c>
      <c r="C16" s="185" t="s">
        <v>43</v>
      </c>
      <c r="D16" s="12" t="s">
        <v>25</v>
      </c>
      <c r="E16" s="64">
        <f t="shared" ref="E16:U16" si="6">E22+E35</f>
        <v>8</v>
      </c>
      <c r="F16" s="64">
        <f t="shared" si="6"/>
        <v>8</v>
      </c>
      <c r="G16" s="64">
        <f t="shared" si="6"/>
        <v>12</v>
      </c>
      <c r="H16" s="64">
        <f t="shared" si="6"/>
        <v>12</v>
      </c>
      <c r="I16" s="64">
        <f t="shared" si="6"/>
        <v>12</v>
      </c>
      <c r="J16" s="64">
        <f t="shared" si="6"/>
        <v>10</v>
      </c>
      <c r="K16" s="64">
        <f t="shared" si="6"/>
        <v>10</v>
      </c>
      <c r="L16" s="64">
        <f t="shared" si="6"/>
        <v>10</v>
      </c>
      <c r="M16" s="64">
        <f t="shared" si="6"/>
        <v>10</v>
      </c>
      <c r="N16" s="64">
        <f t="shared" si="6"/>
        <v>8</v>
      </c>
      <c r="O16" s="64">
        <f t="shared" si="6"/>
        <v>2</v>
      </c>
      <c r="P16" s="64">
        <f t="shared" si="6"/>
        <v>0</v>
      </c>
      <c r="Q16" s="64">
        <f t="shared" si="6"/>
        <v>0</v>
      </c>
      <c r="R16" s="64">
        <f t="shared" si="6"/>
        <v>0</v>
      </c>
      <c r="S16" s="64">
        <f t="shared" si="6"/>
        <v>0</v>
      </c>
      <c r="T16" s="64">
        <f t="shared" si="6"/>
        <v>0</v>
      </c>
      <c r="U16" s="64">
        <f t="shared" si="6"/>
        <v>0</v>
      </c>
      <c r="V16" s="76">
        <v>0</v>
      </c>
      <c r="W16" s="76">
        <f>W22+W35</f>
        <v>102</v>
      </c>
      <c r="X16" s="64">
        <f>X20+X22</f>
        <v>6</v>
      </c>
      <c r="Y16" s="64">
        <v>8</v>
      </c>
      <c r="Z16" s="64">
        <v>8</v>
      </c>
      <c r="AA16" s="64">
        <v>6</v>
      </c>
      <c r="AB16" s="64">
        <v>6</v>
      </c>
      <c r="AC16" s="64">
        <v>6</v>
      </c>
      <c r="AD16" s="64">
        <v>6</v>
      </c>
      <c r="AE16" s="64">
        <v>8</v>
      </c>
      <c r="AF16" s="64">
        <v>8</v>
      </c>
      <c r="AG16" s="64">
        <v>8</v>
      </c>
      <c r="AH16" s="64">
        <v>8</v>
      </c>
      <c r="AI16" s="64">
        <v>8</v>
      </c>
      <c r="AJ16" s="64">
        <v>6</v>
      </c>
      <c r="AK16" s="64">
        <v>8</v>
      </c>
      <c r="AL16" s="64">
        <v>6</v>
      </c>
      <c r="AM16" s="64">
        <v>6</v>
      </c>
      <c r="AN16" s="64">
        <v>6</v>
      </c>
      <c r="AO16" s="64">
        <v>6</v>
      </c>
      <c r="AP16" s="64">
        <f t="shared" ref="AP16:AT16" si="7">AP22+AP35</f>
        <v>0</v>
      </c>
      <c r="AQ16" s="64">
        <f t="shared" si="7"/>
        <v>0</v>
      </c>
      <c r="AR16" s="64">
        <f t="shared" si="7"/>
        <v>0</v>
      </c>
      <c r="AS16" s="64">
        <f t="shared" si="7"/>
        <v>0</v>
      </c>
      <c r="AT16" s="64">
        <f t="shared" si="7"/>
        <v>0</v>
      </c>
      <c r="AU16" s="64"/>
      <c r="AV16" s="76">
        <f t="shared" ref="AV16:BD16" si="8">AV22+AV35</f>
        <v>0</v>
      </c>
      <c r="AW16" s="76">
        <f t="shared" si="8"/>
        <v>0</v>
      </c>
      <c r="AX16" s="76">
        <f t="shared" si="8"/>
        <v>0</v>
      </c>
      <c r="AY16" s="76">
        <f t="shared" si="8"/>
        <v>0</v>
      </c>
      <c r="AZ16" s="76">
        <f t="shared" si="8"/>
        <v>0</v>
      </c>
      <c r="BA16" s="76">
        <f t="shared" si="8"/>
        <v>0</v>
      </c>
      <c r="BB16" s="76">
        <f t="shared" si="8"/>
        <v>0</v>
      </c>
      <c r="BC16" s="76">
        <f t="shared" si="8"/>
        <v>0</v>
      </c>
      <c r="BD16" s="76">
        <f t="shared" si="8"/>
        <v>0</v>
      </c>
      <c r="BE16" s="64">
        <f>SUM(X16:AO16)</f>
        <v>124</v>
      </c>
      <c r="BF16" s="64">
        <f>BF22+BF35+BF20</f>
        <v>226</v>
      </c>
    </row>
    <row r="17" spans="1:58" ht="15.75" hidden="1" customHeight="1" x14ac:dyDescent="0.25">
      <c r="A17" s="202"/>
      <c r="B17" s="225"/>
      <c r="C17" s="226"/>
      <c r="D17" s="12" t="s">
        <v>25</v>
      </c>
      <c r="E17" s="64" t="e">
        <f>#REF!+#REF!+E23+E37</f>
        <v>#REF!</v>
      </c>
      <c r="F17" s="64" t="e">
        <f>#REF!+#REF!+F23+F37</f>
        <v>#REF!</v>
      </c>
      <c r="G17" s="64" t="e">
        <f>#REF!+#REF!+G23+G37</f>
        <v>#REF!</v>
      </c>
      <c r="H17" s="64" t="e">
        <f>#REF!+#REF!+H23+H37</f>
        <v>#REF!</v>
      </c>
      <c r="I17" s="64" t="e">
        <f>#REF!+#REF!+I23+I37</f>
        <v>#REF!</v>
      </c>
      <c r="J17" s="64" t="e">
        <f>#REF!+#REF!+J23+J37</f>
        <v>#REF!</v>
      </c>
      <c r="K17" s="64" t="e">
        <f>#REF!+#REF!+K23+K37</f>
        <v>#REF!</v>
      </c>
      <c r="L17" s="64" t="e">
        <f>#REF!+#REF!+L23+L37</f>
        <v>#REF!</v>
      </c>
      <c r="M17" s="64" t="e">
        <f>#REF!+#REF!+M23+M37</f>
        <v>#REF!</v>
      </c>
      <c r="N17" s="64" t="e">
        <f>#REF!+#REF!+N23+N37</f>
        <v>#REF!</v>
      </c>
      <c r="O17" s="64" t="e">
        <f>#REF!+#REF!+O23+O37</f>
        <v>#REF!</v>
      </c>
      <c r="P17" s="64" t="e">
        <f>#REF!+#REF!+P23+P37</f>
        <v>#REF!</v>
      </c>
      <c r="Q17" s="64" t="e">
        <f>#REF!+#REF!+Q23+Q37</f>
        <v>#REF!</v>
      </c>
      <c r="R17" s="64" t="e">
        <f>#REF!+#REF!+R23+R37</f>
        <v>#REF!</v>
      </c>
      <c r="S17" s="64" t="e">
        <f>#REF!+#REF!+S23+S37</f>
        <v>#REF!</v>
      </c>
      <c r="T17" s="64" t="e">
        <f>#REF!+#REF!+T23+T37</f>
        <v>#REF!</v>
      </c>
      <c r="U17" s="64" t="e">
        <f>#REF!+#REF!+U23+U37</f>
        <v>#REF!</v>
      </c>
      <c r="V17" s="76" t="e">
        <f>#REF!+#REF!+V23+V37</f>
        <v>#REF!</v>
      </c>
      <c r="W17" s="76" t="e">
        <f>#REF!+#REF!+W23+W37</f>
        <v>#REF!</v>
      </c>
      <c r="X17" s="64" t="e">
        <f>#REF!+#REF!+X23+X37</f>
        <v>#REF!</v>
      </c>
      <c r="Y17" s="64" t="e">
        <f>#REF!+#REF!+Y23+Y37</f>
        <v>#REF!</v>
      </c>
      <c r="Z17" s="64" t="e">
        <f>#REF!+#REF!+Z23+Z37</f>
        <v>#REF!</v>
      </c>
      <c r="AA17" s="64" t="e">
        <f>#REF!+#REF!+AA23+AA37</f>
        <v>#REF!</v>
      </c>
      <c r="AB17" s="64" t="e">
        <f>#REF!+#REF!+AB23+AB37</f>
        <v>#REF!</v>
      </c>
      <c r="AC17" s="64" t="e">
        <f>#REF!+#REF!+AC23+AC37</f>
        <v>#REF!</v>
      </c>
      <c r="AD17" s="64" t="e">
        <f>#REF!+#REF!+AD23+AD37</f>
        <v>#REF!</v>
      </c>
      <c r="AE17" s="64" t="e">
        <f>#REF!+#REF!+AE23+AE37</f>
        <v>#REF!</v>
      </c>
      <c r="AF17" s="64" t="e">
        <f>#REF!+#REF!+AF23+AF37</f>
        <v>#REF!</v>
      </c>
      <c r="AG17" s="64" t="e">
        <f>#REF!+#REF!+AG23+AG37</f>
        <v>#REF!</v>
      </c>
      <c r="AH17" s="64" t="e">
        <f>#REF!+#REF!+AH23+AH37</f>
        <v>#REF!</v>
      </c>
      <c r="AI17" s="64" t="e">
        <f>#REF!+#REF!+AI23+AI37</f>
        <v>#REF!</v>
      </c>
      <c r="AJ17" s="64" t="e">
        <f>#REF!+#REF!+AJ23+AJ37</f>
        <v>#REF!</v>
      </c>
      <c r="AK17" s="64" t="e">
        <f>#REF!+#REF!+AK23+AK37</f>
        <v>#REF!</v>
      </c>
      <c r="AL17" s="64" t="e">
        <f>#REF!+#REF!+AL23+AL37</f>
        <v>#REF!</v>
      </c>
      <c r="AM17" s="64" t="e">
        <f>#REF!+#REF!+AM23+AM37</f>
        <v>#REF!</v>
      </c>
      <c r="AN17" s="64" t="e">
        <f>#REF!+#REF!+AN23+AN37</f>
        <v>#REF!</v>
      </c>
      <c r="AO17" s="64" t="e">
        <f>#REF!+#REF!+AO23+AO37</f>
        <v>#REF!</v>
      </c>
      <c r="AP17" s="64" t="e">
        <f>#REF!+#REF!+AP23+AP37</f>
        <v>#REF!</v>
      </c>
      <c r="AQ17" s="64" t="e">
        <f>#REF!+#REF!+AQ23+AQ37</f>
        <v>#REF!</v>
      </c>
      <c r="AR17" s="64" t="e">
        <f>#REF!+#REF!+AR23+AR37</f>
        <v>#REF!</v>
      </c>
      <c r="AS17" s="64" t="e">
        <f>#REF!+#REF!+AS23+AS37</f>
        <v>#REF!</v>
      </c>
      <c r="AT17" s="64" t="e">
        <f>#REF!+#REF!+AT23+AT37</f>
        <v>#REF!</v>
      </c>
      <c r="AU17" s="64" t="e">
        <f>#REF!+#REF!+AU23+AU37</f>
        <v>#REF!</v>
      </c>
      <c r="AV17" s="76" t="e">
        <f>#REF!+#REF!+AV23+AV37</f>
        <v>#REF!</v>
      </c>
      <c r="AW17" s="76" t="e">
        <f>#REF!+#REF!+AW23+AW37</f>
        <v>#REF!</v>
      </c>
      <c r="AX17" s="76" t="e">
        <f>#REF!+#REF!+AX23+AX37</f>
        <v>#REF!</v>
      </c>
      <c r="AY17" s="76" t="e">
        <f>#REF!+#REF!+AY23+AY37</f>
        <v>#REF!</v>
      </c>
      <c r="AZ17" s="76" t="e">
        <f>#REF!+#REF!+AZ23+AZ37</f>
        <v>#REF!</v>
      </c>
      <c r="BA17" s="76" t="e">
        <f>#REF!+#REF!+BA23+BA37</f>
        <v>#REF!</v>
      </c>
      <c r="BB17" s="76" t="e">
        <f>#REF!+#REF!+BB23+BB37</f>
        <v>#REF!</v>
      </c>
      <c r="BC17" s="76" t="e">
        <f>#REF!+#REF!+BC23+BC37</f>
        <v>#REF!</v>
      </c>
      <c r="BD17" s="76" t="e">
        <f>#REF!+#REF!+BD23+BD37</f>
        <v>#REF!</v>
      </c>
      <c r="BE17" s="46" t="e">
        <f t="shared" si="5"/>
        <v>#REF!</v>
      </c>
      <c r="BF17" s="64" t="e">
        <f>#REF!+#REF!+BF23+BF37</f>
        <v>#REF!</v>
      </c>
    </row>
    <row r="18" spans="1:58" ht="15.75" hidden="1" customHeight="1" x14ac:dyDescent="0.25">
      <c r="A18" s="202"/>
      <c r="B18" s="225"/>
      <c r="C18" s="226"/>
      <c r="D18" s="12" t="s">
        <v>21</v>
      </c>
      <c r="E18" s="64" t="e">
        <f>#REF!+#REF!+E24+#REF!</f>
        <v>#REF!</v>
      </c>
      <c r="F18" s="64" t="e">
        <f>#REF!+#REF!+F24+#REF!</f>
        <v>#REF!</v>
      </c>
      <c r="G18" s="64" t="e">
        <f>#REF!+#REF!+G24+#REF!</f>
        <v>#REF!</v>
      </c>
      <c r="H18" s="64" t="e">
        <f>#REF!+#REF!+H24+#REF!</f>
        <v>#REF!</v>
      </c>
      <c r="I18" s="64" t="e">
        <f>#REF!+#REF!+I24+#REF!</f>
        <v>#REF!</v>
      </c>
      <c r="J18" s="64" t="e">
        <f>#REF!+#REF!+J24+#REF!</f>
        <v>#REF!</v>
      </c>
      <c r="K18" s="64" t="e">
        <f>#REF!+#REF!+K24+#REF!</f>
        <v>#REF!</v>
      </c>
      <c r="L18" s="64" t="e">
        <f>#REF!+#REF!+L24+#REF!</f>
        <v>#REF!</v>
      </c>
      <c r="M18" s="64" t="e">
        <f>#REF!+#REF!+M24+#REF!</f>
        <v>#REF!</v>
      </c>
      <c r="N18" s="64" t="e">
        <f>#REF!+#REF!+N24+#REF!</f>
        <v>#REF!</v>
      </c>
      <c r="O18" s="64" t="e">
        <f>#REF!+#REF!+O24+#REF!</f>
        <v>#REF!</v>
      </c>
      <c r="P18" s="64" t="e">
        <f>#REF!+#REF!+P24+#REF!</f>
        <v>#REF!</v>
      </c>
      <c r="Q18" s="64" t="e">
        <f>#REF!+#REF!+Q24+#REF!</f>
        <v>#REF!</v>
      </c>
      <c r="R18" s="64" t="e">
        <f>#REF!+#REF!+R24+#REF!</f>
        <v>#REF!</v>
      </c>
      <c r="S18" s="64" t="e">
        <f>#REF!+#REF!+S24+#REF!</f>
        <v>#REF!</v>
      </c>
      <c r="T18" s="64" t="e">
        <f>#REF!+#REF!+T24+#REF!</f>
        <v>#REF!</v>
      </c>
      <c r="U18" s="64" t="e">
        <f>#REF!+#REF!+U24+#REF!</f>
        <v>#REF!</v>
      </c>
      <c r="V18" s="76" t="e">
        <f>#REF!+#REF!+V24+#REF!</f>
        <v>#REF!</v>
      </c>
      <c r="W18" s="76" t="e">
        <f>#REF!+#REF!+W24+#REF!</f>
        <v>#REF!</v>
      </c>
      <c r="X18" s="64" t="e">
        <f>#REF!+#REF!+X24+#REF!</f>
        <v>#REF!</v>
      </c>
      <c r="Y18" s="64" t="e">
        <f>#REF!+#REF!+Y24+#REF!</f>
        <v>#REF!</v>
      </c>
      <c r="Z18" s="64" t="e">
        <f>#REF!+#REF!+Z24+#REF!</f>
        <v>#REF!</v>
      </c>
      <c r="AA18" s="64" t="e">
        <f>#REF!+#REF!+AA24+#REF!</f>
        <v>#REF!</v>
      </c>
      <c r="AB18" s="64" t="e">
        <f>#REF!+#REF!+AB24+#REF!</f>
        <v>#REF!</v>
      </c>
      <c r="AC18" s="64" t="e">
        <f>#REF!+#REF!+AC24+#REF!</f>
        <v>#REF!</v>
      </c>
      <c r="AD18" s="64" t="e">
        <f>#REF!+#REF!+AD24+#REF!</f>
        <v>#REF!</v>
      </c>
      <c r="AE18" s="64" t="e">
        <f>#REF!+#REF!+AE24+#REF!</f>
        <v>#REF!</v>
      </c>
      <c r="AF18" s="64" t="e">
        <f>#REF!+#REF!+AF24+#REF!</f>
        <v>#REF!</v>
      </c>
      <c r="AG18" s="64" t="e">
        <f>#REF!+#REF!+AG24+#REF!</f>
        <v>#REF!</v>
      </c>
      <c r="AH18" s="64" t="e">
        <f>#REF!+#REF!+AH24+#REF!</f>
        <v>#REF!</v>
      </c>
      <c r="AI18" s="64" t="e">
        <f>#REF!+#REF!+AI24+#REF!</f>
        <v>#REF!</v>
      </c>
      <c r="AJ18" s="64" t="e">
        <f>#REF!+#REF!+AJ24+#REF!</f>
        <v>#REF!</v>
      </c>
      <c r="AK18" s="64" t="e">
        <f>#REF!+#REF!+AK24+#REF!</f>
        <v>#REF!</v>
      </c>
      <c r="AL18" s="64" t="e">
        <f>#REF!+#REF!+AL24+#REF!</f>
        <v>#REF!</v>
      </c>
      <c r="AM18" s="64" t="e">
        <f>#REF!+#REF!+AM24+#REF!</f>
        <v>#REF!</v>
      </c>
      <c r="AN18" s="64" t="e">
        <f>#REF!+#REF!+AN24+#REF!</f>
        <v>#REF!</v>
      </c>
      <c r="AO18" s="64" t="e">
        <f>#REF!+#REF!+AO24+#REF!</f>
        <v>#REF!</v>
      </c>
      <c r="AP18" s="64" t="e">
        <f>#REF!+#REF!+AP24+#REF!</f>
        <v>#REF!</v>
      </c>
      <c r="AQ18" s="64" t="e">
        <f>#REF!+#REF!+AQ24+#REF!</f>
        <v>#REF!</v>
      </c>
      <c r="AR18" s="64" t="e">
        <f>#REF!+#REF!+AR24+#REF!</f>
        <v>#REF!</v>
      </c>
      <c r="AS18" s="64" t="e">
        <f>#REF!+#REF!+AS24+#REF!</f>
        <v>#REF!</v>
      </c>
      <c r="AT18" s="64" t="e">
        <f>#REF!+#REF!+AT24+#REF!</f>
        <v>#REF!</v>
      </c>
      <c r="AU18" s="64" t="e">
        <f>#REF!+#REF!+AU24+#REF!</f>
        <v>#REF!</v>
      </c>
      <c r="AV18" s="76" t="e">
        <f>#REF!+#REF!+AV24+#REF!</f>
        <v>#REF!</v>
      </c>
      <c r="AW18" s="76" t="e">
        <f>#REF!+#REF!+AW24+#REF!</f>
        <v>#REF!</v>
      </c>
      <c r="AX18" s="76" t="e">
        <f>#REF!+#REF!+AX24+#REF!</f>
        <v>#REF!</v>
      </c>
      <c r="AY18" s="76" t="e">
        <f>#REF!+#REF!+AY24+#REF!</f>
        <v>#REF!</v>
      </c>
      <c r="AZ18" s="76" t="e">
        <f>#REF!+#REF!+AZ24+#REF!</f>
        <v>#REF!</v>
      </c>
      <c r="BA18" s="76" t="e">
        <f>#REF!+#REF!+BA24+#REF!</f>
        <v>#REF!</v>
      </c>
      <c r="BB18" s="76" t="e">
        <f>#REF!+#REF!+BB24+#REF!</f>
        <v>#REF!</v>
      </c>
      <c r="BC18" s="76" t="e">
        <f>#REF!+#REF!+BC24+#REF!</f>
        <v>#REF!</v>
      </c>
      <c r="BD18" s="76" t="e">
        <f>#REF!+#REF!+BD24+#REF!</f>
        <v>#REF!</v>
      </c>
      <c r="BE18" s="46" t="e">
        <f t="shared" si="5"/>
        <v>#REF!</v>
      </c>
      <c r="BF18" s="64" t="e">
        <f>#REF!+#REF!+BF24+#REF!</f>
        <v>#REF!</v>
      </c>
    </row>
    <row r="19" spans="1:58" ht="15.75" customHeight="1" x14ac:dyDescent="0.25">
      <c r="A19" s="202"/>
      <c r="B19" s="188"/>
      <c r="C19" s="227"/>
      <c r="D19" s="12" t="s">
        <v>21</v>
      </c>
      <c r="E19" s="64">
        <v>2</v>
      </c>
      <c r="F19" s="64">
        <v>2</v>
      </c>
      <c r="G19" s="64">
        <v>2</v>
      </c>
      <c r="H19" s="64">
        <v>2</v>
      </c>
      <c r="I19" s="64">
        <v>2</v>
      </c>
      <c r="J19" s="64">
        <v>2</v>
      </c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76"/>
      <c r="W19" s="76">
        <f>SUM(E19:O19)</f>
        <v>12</v>
      </c>
      <c r="X19" s="64">
        <v>2</v>
      </c>
      <c r="Y19" s="64">
        <v>2</v>
      </c>
      <c r="Z19" s="64">
        <v>2</v>
      </c>
      <c r="AA19" s="64">
        <v>2</v>
      </c>
      <c r="AB19" s="64">
        <v>2</v>
      </c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76"/>
      <c r="AW19" s="76"/>
      <c r="AX19" s="76"/>
      <c r="AY19" s="76"/>
      <c r="AZ19" s="76"/>
      <c r="BA19" s="76"/>
      <c r="BB19" s="76"/>
      <c r="BC19" s="76"/>
      <c r="BD19" s="76"/>
      <c r="BE19" s="46">
        <f>SUM(X19:AN19)</f>
        <v>10</v>
      </c>
      <c r="BF19" s="64">
        <f>SUM(BE19,W19)</f>
        <v>22</v>
      </c>
    </row>
    <row r="20" spans="1:58" x14ac:dyDescent="0.25">
      <c r="A20" s="202"/>
      <c r="B20" s="176" t="s">
        <v>51</v>
      </c>
      <c r="C20" s="178" t="s">
        <v>87</v>
      </c>
      <c r="D20" s="53" t="s">
        <v>25</v>
      </c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76">
        <v>0</v>
      </c>
      <c r="W20" s="76">
        <v>0</v>
      </c>
      <c r="X20" s="40">
        <v>2</v>
      </c>
      <c r="Y20" s="40">
        <v>2</v>
      </c>
      <c r="Z20" s="40">
        <v>2</v>
      </c>
      <c r="AA20" s="40">
        <v>2</v>
      </c>
      <c r="AB20" s="40">
        <v>2</v>
      </c>
      <c r="AC20" s="40">
        <v>2</v>
      </c>
      <c r="AD20" s="40">
        <v>2</v>
      </c>
      <c r="AE20" s="40">
        <v>2</v>
      </c>
      <c r="AF20" s="40">
        <v>4</v>
      </c>
      <c r="AG20" s="40">
        <v>2</v>
      </c>
      <c r="AH20" s="40">
        <v>2</v>
      </c>
      <c r="AI20" s="40">
        <v>2</v>
      </c>
      <c r="AJ20" s="40">
        <v>2</v>
      </c>
      <c r="AK20" s="40">
        <v>2</v>
      </c>
      <c r="AL20" s="40">
        <v>2</v>
      </c>
      <c r="AM20" s="40">
        <v>2</v>
      </c>
      <c r="AN20" s="40">
        <v>4</v>
      </c>
      <c r="AO20" s="40"/>
      <c r="AP20" s="40"/>
      <c r="AQ20" s="40"/>
      <c r="AR20" s="40"/>
      <c r="AS20" s="40"/>
      <c r="AT20" s="40"/>
      <c r="AU20" s="40"/>
      <c r="AV20" s="76"/>
      <c r="AW20" s="76"/>
      <c r="AX20" s="76"/>
      <c r="AY20" s="76"/>
      <c r="AZ20" s="76"/>
      <c r="BA20" s="76"/>
      <c r="BB20" s="76"/>
      <c r="BC20" s="76"/>
      <c r="BD20" s="76"/>
      <c r="BE20" s="46">
        <f>X20+Y20+Z20+AA20+AB20+AC20+AD20+AE20+AF20+AG20+AH20+AI20+AJ20+AK20+AL20+AM20+AN20</f>
        <v>38</v>
      </c>
      <c r="BF20" s="14">
        <f t="shared" ref="BF20:BF22" si="9">W20+BE20</f>
        <v>38</v>
      </c>
    </row>
    <row r="21" spans="1:58" ht="33" customHeight="1" x14ac:dyDescent="0.25">
      <c r="A21" s="202"/>
      <c r="B21" s="177"/>
      <c r="C21" s="179"/>
      <c r="D21" s="53" t="s">
        <v>21</v>
      </c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76">
        <v>0</v>
      </c>
      <c r="W21" s="76">
        <v>0</v>
      </c>
      <c r="X21" s="40">
        <v>2</v>
      </c>
      <c r="Y21" s="40">
        <v>2</v>
      </c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76"/>
      <c r="AW21" s="76"/>
      <c r="AX21" s="76"/>
      <c r="AY21" s="76"/>
      <c r="AZ21" s="76"/>
      <c r="BA21" s="76"/>
      <c r="BB21" s="76"/>
      <c r="BC21" s="76"/>
      <c r="BD21" s="76"/>
      <c r="BE21" s="46">
        <f>SUM(X21:AN21)</f>
        <v>4</v>
      </c>
      <c r="BF21" s="14">
        <f>SUM(BE21)</f>
        <v>4</v>
      </c>
    </row>
    <row r="22" spans="1:58" ht="15.75" customHeight="1" x14ac:dyDescent="0.25">
      <c r="A22" s="202"/>
      <c r="B22" s="191" t="s">
        <v>86</v>
      </c>
      <c r="C22" s="176" t="s">
        <v>79</v>
      </c>
      <c r="D22" s="34" t="s">
        <v>25</v>
      </c>
      <c r="E22" s="54">
        <v>4</v>
      </c>
      <c r="F22" s="54">
        <v>4</v>
      </c>
      <c r="G22" s="54">
        <v>6</v>
      </c>
      <c r="H22" s="54">
        <v>6</v>
      </c>
      <c r="I22" s="54">
        <v>6</v>
      </c>
      <c r="J22" s="54">
        <v>6</v>
      </c>
      <c r="K22" s="54">
        <v>6</v>
      </c>
      <c r="L22" s="54">
        <v>6</v>
      </c>
      <c r="M22" s="54">
        <v>6</v>
      </c>
      <c r="N22" s="54">
        <v>4</v>
      </c>
      <c r="O22" s="54">
        <v>2</v>
      </c>
      <c r="P22" s="54"/>
      <c r="Q22" s="54"/>
      <c r="R22" s="54"/>
      <c r="S22" s="54"/>
      <c r="T22" s="54"/>
      <c r="U22" s="54"/>
      <c r="V22" s="15">
        <v>0</v>
      </c>
      <c r="W22" s="15">
        <f t="shared" si="3"/>
        <v>56</v>
      </c>
      <c r="X22" s="54">
        <v>4</v>
      </c>
      <c r="Y22" s="54">
        <v>4</v>
      </c>
      <c r="Z22" s="54">
        <v>2</v>
      </c>
      <c r="AA22" s="54">
        <v>2</v>
      </c>
      <c r="AB22" s="54">
        <v>2</v>
      </c>
      <c r="AC22" s="54">
        <v>4</v>
      </c>
      <c r="AD22" s="54">
        <v>2</v>
      </c>
      <c r="AE22" s="54">
        <v>2</v>
      </c>
      <c r="AF22" s="54">
        <v>2</v>
      </c>
      <c r="AG22" s="54">
        <v>2</v>
      </c>
      <c r="AH22" s="54">
        <v>4</v>
      </c>
      <c r="AI22" s="54">
        <v>2</v>
      </c>
      <c r="AJ22" s="54">
        <v>4</v>
      </c>
      <c r="AK22" s="54">
        <v>2</v>
      </c>
      <c r="AL22" s="54">
        <v>4</v>
      </c>
      <c r="AM22" s="54">
        <v>4</v>
      </c>
      <c r="AN22" s="54">
        <v>4</v>
      </c>
      <c r="AO22" s="54"/>
      <c r="AP22" s="54"/>
      <c r="AQ22" s="55"/>
      <c r="AR22" s="55"/>
      <c r="AS22" s="55"/>
      <c r="AT22" s="55"/>
      <c r="AU22" s="59" t="s">
        <v>36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46">
        <f t="shared" si="5"/>
        <v>50</v>
      </c>
      <c r="BF22" s="14">
        <f t="shared" si="9"/>
        <v>106</v>
      </c>
    </row>
    <row r="23" spans="1:58" ht="1.5" hidden="1" customHeight="1" x14ac:dyDescent="0.25">
      <c r="A23" s="202"/>
      <c r="B23" s="208"/>
      <c r="C23" s="209"/>
      <c r="D23" s="53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15">
        <v>0</v>
      </c>
      <c r="W23" s="15">
        <f t="shared" si="3"/>
        <v>0</v>
      </c>
      <c r="X23" s="55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5"/>
      <c r="AR23" s="55"/>
      <c r="AS23" s="55"/>
      <c r="AT23" s="55"/>
      <c r="AU23" s="55"/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46">
        <f t="shared" si="5"/>
        <v>0</v>
      </c>
      <c r="BF23" s="63">
        <f t="shared" ref="BF23:BF33" si="10">SUM(E23:BE23)</f>
        <v>0</v>
      </c>
    </row>
    <row r="24" spans="1:58" ht="15.75" hidden="1" customHeight="1" x14ac:dyDescent="0.25">
      <c r="A24" s="202"/>
      <c r="B24" s="208"/>
      <c r="C24" s="209"/>
      <c r="D24" s="53"/>
      <c r="E24" s="54"/>
      <c r="F24" s="54"/>
      <c r="G24" s="54"/>
      <c r="H24" s="77"/>
      <c r="I24" s="54"/>
      <c r="J24" s="54"/>
      <c r="K24" s="78"/>
      <c r="L24" s="78"/>
      <c r="M24" s="78"/>
      <c r="N24" s="54"/>
      <c r="O24" s="54"/>
      <c r="P24" s="54"/>
      <c r="Q24" s="54"/>
      <c r="R24" s="54"/>
      <c r="S24" s="54"/>
      <c r="T24" s="54"/>
      <c r="U24" s="54"/>
      <c r="V24" s="15">
        <v>0</v>
      </c>
      <c r="W24" s="15">
        <f t="shared" si="3"/>
        <v>0</v>
      </c>
      <c r="X24" s="55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5"/>
      <c r="AR24" s="55"/>
      <c r="AS24" s="55"/>
      <c r="AT24" s="55"/>
      <c r="AU24" s="55"/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46">
        <f t="shared" si="5"/>
        <v>0</v>
      </c>
      <c r="BF24" s="63">
        <f t="shared" si="10"/>
        <v>0</v>
      </c>
    </row>
    <row r="25" spans="1:58" ht="15" hidden="1" customHeight="1" x14ac:dyDescent="0.25">
      <c r="A25" s="202"/>
      <c r="B25" s="208"/>
      <c r="C25" s="209"/>
      <c r="D25" s="53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15">
        <v>0</v>
      </c>
      <c r="W25" s="15">
        <f t="shared" si="3"/>
        <v>0</v>
      </c>
      <c r="X25" s="55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5"/>
      <c r="AR25" s="55"/>
      <c r="AS25" s="55"/>
      <c r="AT25" s="55"/>
      <c r="AU25" s="55"/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46">
        <f t="shared" si="5"/>
        <v>0</v>
      </c>
      <c r="BF25" s="63">
        <f t="shared" si="10"/>
        <v>0</v>
      </c>
    </row>
    <row r="26" spans="1:58" ht="15.75" hidden="1" customHeight="1" x14ac:dyDescent="0.25">
      <c r="A26" s="202"/>
      <c r="B26" s="208"/>
      <c r="C26" s="209"/>
      <c r="D26" s="53" t="s">
        <v>25</v>
      </c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15">
        <v>0</v>
      </c>
      <c r="W26" s="15">
        <f t="shared" si="3"/>
        <v>0</v>
      </c>
      <c r="X26" s="55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5"/>
      <c r="AR26" s="55"/>
      <c r="AS26" s="55"/>
      <c r="AT26" s="55"/>
      <c r="AU26" s="55"/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46">
        <f t="shared" si="5"/>
        <v>0</v>
      </c>
      <c r="BF26" s="63">
        <f t="shared" si="10"/>
        <v>0</v>
      </c>
    </row>
    <row r="27" spans="1:58" ht="15.75" hidden="1" customHeight="1" x14ac:dyDescent="0.25">
      <c r="A27" s="202"/>
      <c r="B27" s="208"/>
      <c r="C27" s="209"/>
      <c r="D27" s="53" t="s">
        <v>21</v>
      </c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15">
        <v>0</v>
      </c>
      <c r="W27" s="15">
        <f t="shared" si="3"/>
        <v>0</v>
      </c>
      <c r="X27" s="55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5"/>
      <c r="AR27" s="55"/>
      <c r="AS27" s="55"/>
      <c r="AT27" s="55"/>
      <c r="AU27" s="55"/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46">
        <f t="shared" si="5"/>
        <v>0</v>
      </c>
      <c r="BF27" s="63">
        <f t="shared" si="10"/>
        <v>0</v>
      </c>
    </row>
    <row r="28" spans="1:58" ht="15.75" hidden="1" customHeight="1" x14ac:dyDescent="0.25">
      <c r="A28" s="202"/>
      <c r="B28" s="208"/>
      <c r="C28" s="209"/>
      <c r="D28" s="53" t="s">
        <v>25</v>
      </c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15">
        <v>0</v>
      </c>
      <c r="W28" s="15">
        <f t="shared" si="3"/>
        <v>0</v>
      </c>
      <c r="X28" s="55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5"/>
      <c r="AR28" s="55"/>
      <c r="AS28" s="55"/>
      <c r="AT28" s="55"/>
      <c r="AU28" s="55"/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46">
        <f t="shared" si="5"/>
        <v>0</v>
      </c>
      <c r="BF28" s="63">
        <f t="shared" si="10"/>
        <v>0</v>
      </c>
    </row>
    <row r="29" spans="1:58" ht="15.75" hidden="1" customHeight="1" x14ac:dyDescent="0.25">
      <c r="A29" s="202"/>
      <c r="B29" s="208"/>
      <c r="C29" s="209"/>
      <c r="D29" s="53" t="s">
        <v>21</v>
      </c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15">
        <v>0</v>
      </c>
      <c r="W29" s="15">
        <f t="shared" si="3"/>
        <v>0</v>
      </c>
      <c r="X29" s="55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5"/>
      <c r="AR29" s="55"/>
      <c r="AS29" s="55"/>
      <c r="AT29" s="55"/>
      <c r="AU29" s="55"/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46">
        <f t="shared" si="5"/>
        <v>0</v>
      </c>
      <c r="BF29" s="63">
        <f t="shared" si="10"/>
        <v>0</v>
      </c>
    </row>
    <row r="30" spans="1:58" ht="15.75" hidden="1" customHeight="1" x14ac:dyDescent="0.25">
      <c r="A30" s="202"/>
      <c r="B30" s="208"/>
      <c r="C30" s="209"/>
      <c r="D30" s="53" t="s">
        <v>25</v>
      </c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15">
        <v>0</v>
      </c>
      <c r="W30" s="15">
        <f t="shared" si="3"/>
        <v>0</v>
      </c>
      <c r="X30" s="55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5"/>
      <c r="AR30" s="55"/>
      <c r="AS30" s="55"/>
      <c r="AT30" s="55"/>
      <c r="AU30" s="55"/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46">
        <f t="shared" si="5"/>
        <v>0</v>
      </c>
      <c r="BF30" s="63">
        <f t="shared" si="10"/>
        <v>0</v>
      </c>
    </row>
    <row r="31" spans="1:58" ht="15" hidden="1" customHeight="1" x14ac:dyDescent="0.25">
      <c r="A31" s="202"/>
      <c r="B31" s="208"/>
      <c r="C31" s="209"/>
      <c r="D31" s="53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15">
        <v>0</v>
      </c>
      <c r="W31" s="15">
        <f t="shared" si="3"/>
        <v>0</v>
      </c>
      <c r="X31" s="55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5"/>
      <c r="AR31" s="55"/>
      <c r="AS31" s="55"/>
      <c r="AT31" s="55"/>
      <c r="AU31" s="55"/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46">
        <f t="shared" si="5"/>
        <v>0</v>
      </c>
      <c r="BF31" s="63">
        <f t="shared" si="10"/>
        <v>0</v>
      </c>
    </row>
    <row r="32" spans="1:58" ht="15.75" hidden="1" customHeight="1" x14ac:dyDescent="0.25">
      <c r="A32" s="202"/>
      <c r="B32" s="208"/>
      <c r="C32" s="209"/>
      <c r="D32" s="53"/>
      <c r="E32" s="54"/>
      <c r="F32" s="54"/>
      <c r="G32" s="54"/>
      <c r="H32" s="79"/>
      <c r="I32" s="54"/>
      <c r="J32" s="54"/>
      <c r="K32" s="79"/>
      <c r="L32" s="79"/>
      <c r="M32" s="79"/>
      <c r="N32" s="54"/>
      <c r="O32" s="54"/>
      <c r="P32" s="54"/>
      <c r="Q32" s="54"/>
      <c r="R32" s="54"/>
      <c r="S32" s="54"/>
      <c r="T32" s="54"/>
      <c r="U32" s="54"/>
      <c r="V32" s="15">
        <v>0</v>
      </c>
      <c r="W32" s="15">
        <f t="shared" si="3"/>
        <v>0</v>
      </c>
      <c r="X32" s="55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5"/>
      <c r="AR32" s="55"/>
      <c r="AS32" s="55"/>
      <c r="AT32" s="55"/>
      <c r="AU32" s="55"/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46">
        <f t="shared" si="5"/>
        <v>0</v>
      </c>
      <c r="BF32" s="63">
        <f t="shared" si="10"/>
        <v>0</v>
      </c>
    </row>
    <row r="33" spans="1:58" ht="15.75" hidden="1" customHeight="1" x14ac:dyDescent="0.25">
      <c r="A33" s="202"/>
      <c r="B33" s="208"/>
      <c r="C33" s="209"/>
      <c r="D33" s="53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15">
        <v>0</v>
      </c>
      <c r="W33" s="15">
        <f t="shared" si="3"/>
        <v>0</v>
      </c>
      <c r="X33" s="55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5"/>
      <c r="AR33" s="55"/>
      <c r="AS33" s="55"/>
      <c r="AT33" s="55"/>
      <c r="AU33" s="55"/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46">
        <f t="shared" si="5"/>
        <v>0</v>
      </c>
      <c r="BF33" s="63">
        <f t="shared" si="10"/>
        <v>0</v>
      </c>
    </row>
    <row r="34" spans="1:58" ht="15.75" customHeight="1" x14ac:dyDescent="0.25">
      <c r="A34" s="202"/>
      <c r="B34" s="192"/>
      <c r="C34" s="210"/>
      <c r="D34" s="53" t="s">
        <v>21</v>
      </c>
      <c r="E34" s="54">
        <v>2</v>
      </c>
      <c r="F34" s="54">
        <v>2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15">
        <v>0</v>
      </c>
      <c r="W34" s="15">
        <v>4</v>
      </c>
      <c r="X34" s="40">
        <v>2</v>
      </c>
      <c r="Y34" s="40">
        <v>2</v>
      </c>
      <c r="Z34" s="40">
        <v>2</v>
      </c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15"/>
      <c r="AW34" s="15"/>
      <c r="AX34" s="15"/>
      <c r="AY34" s="15"/>
      <c r="AZ34" s="15"/>
      <c r="BA34" s="15"/>
      <c r="BB34" s="15"/>
      <c r="BC34" s="15"/>
      <c r="BD34" s="15"/>
      <c r="BE34" s="46">
        <f>SUM(X34:AC34)</f>
        <v>6</v>
      </c>
      <c r="BF34" s="63">
        <v>10</v>
      </c>
    </row>
    <row r="35" spans="1:58" ht="18" customHeight="1" x14ac:dyDescent="0.25">
      <c r="A35" s="202"/>
      <c r="B35" s="176" t="s">
        <v>80</v>
      </c>
      <c r="C35" s="178" t="s">
        <v>52</v>
      </c>
      <c r="D35" s="53" t="s">
        <v>25</v>
      </c>
      <c r="E35" s="55">
        <v>4</v>
      </c>
      <c r="F35" s="54">
        <v>4</v>
      </c>
      <c r="G35" s="54">
        <v>6</v>
      </c>
      <c r="H35" s="54">
        <v>6</v>
      </c>
      <c r="I35" s="54">
        <v>6</v>
      </c>
      <c r="J35" s="54">
        <v>4</v>
      </c>
      <c r="K35" s="54">
        <v>4</v>
      </c>
      <c r="L35" s="54">
        <v>4</v>
      </c>
      <c r="M35" s="54">
        <v>4</v>
      </c>
      <c r="N35" s="54">
        <v>4</v>
      </c>
      <c r="O35" s="54"/>
      <c r="P35" s="54"/>
      <c r="Q35" s="54"/>
      <c r="R35" s="54"/>
      <c r="S35" s="54"/>
      <c r="T35" s="54"/>
      <c r="U35" s="54"/>
      <c r="V35" s="15">
        <v>0</v>
      </c>
      <c r="W35" s="15">
        <f>SUM(E35:V35)</f>
        <v>46</v>
      </c>
      <c r="X35" s="31">
        <v>2</v>
      </c>
      <c r="Y35" s="31">
        <v>2</v>
      </c>
      <c r="Z35" s="31">
        <v>2</v>
      </c>
      <c r="AA35" s="31">
        <v>2</v>
      </c>
      <c r="AB35" s="31">
        <v>2</v>
      </c>
      <c r="AC35" s="31">
        <v>2</v>
      </c>
      <c r="AD35" s="31">
        <v>2</v>
      </c>
      <c r="AE35" s="31">
        <v>2</v>
      </c>
      <c r="AF35" s="31">
        <v>2</v>
      </c>
      <c r="AG35" s="31">
        <v>2</v>
      </c>
      <c r="AH35" s="31">
        <v>2</v>
      </c>
      <c r="AI35" s="31">
        <v>2</v>
      </c>
      <c r="AJ35" s="31">
        <v>4</v>
      </c>
      <c r="AK35" s="31">
        <v>2</v>
      </c>
      <c r="AL35" s="31">
        <v>2</v>
      </c>
      <c r="AM35" s="55">
        <v>2</v>
      </c>
      <c r="AN35" s="55">
        <v>2</v>
      </c>
      <c r="AO35" s="55"/>
      <c r="AP35" s="54"/>
      <c r="AQ35" s="55"/>
      <c r="AR35" s="55"/>
      <c r="AS35" s="55"/>
      <c r="AT35" s="55"/>
      <c r="AU35" s="55"/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46">
        <f>SUM(X35:AN35)</f>
        <v>36</v>
      </c>
      <c r="BF35" s="14">
        <f>SUM(W35+BE35)</f>
        <v>82</v>
      </c>
    </row>
    <row r="36" spans="1:58" ht="17.25" customHeight="1" x14ac:dyDescent="0.25">
      <c r="A36" s="202"/>
      <c r="B36" s="177"/>
      <c r="C36" s="179"/>
      <c r="D36" s="53" t="s">
        <v>21</v>
      </c>
      <c r="E36" s="55">
        <v>2</v>
      </c>
      <c r="F36" s="54">
        <v>2</v>
      </c>
      <c r="G36" s="54">
        <v>2</v>
      </c>
      <c r="H36" s="54">
        <v>2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15">
        <v>0</v>
      </c>
      <c r="W36" s="15">
        <v>8</v>
      </c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55"/>
      <c r="AN36" s="55"/>
      <c r="AO36" s="54"/>
      <c r="AP36" s="54"/>
      <c r="AQ36" s="55"/>
      <c r="AR36" s="55"/>
      <c r="AS36" s="55"/>
      <c r="AT36" s="55"/>
      <c r="AU36" s="55"/>
      <c r="AV36" s="15"/>
      <c r="AW36" s="15"/>
      <c r="AX36" s="15"/>
      <c r="AY36" s="15"/>
      <c r="AZ36" s="15"/>
      <c r="BA36" s="15"/>
      <c r="BB36" s="15"/>
      <c r="BC36" s="15"/>
      <c r="BD36" s="15"/>
      <c r="BE36" s="46">
        <f>SUM(X36:AI36)</f>
        <v>0</v>
      </c>
      <c r="BF36" s="14">
        <f>SUM(W36)</f>
        <v>8</v>
      </c>
    </row>
    <row r="37" spans="1:58" ht="17.25" customHeight="1" x14ac:dyDescent="0.25">
      <c r="A37" s="202"/>
      <c r="B37" s="197" t="s">
        <v>35</v>
      </c>
      <c r="C37" s="185" t="s">
        <v>31</v>
      </c>
      <c r="D37" s="12" t="s">
        <v>25</v>
      </c>
      <c r="E37" s="14">
        <v>22</v>
      </c>
      <c r="F37" s="14">
        <v>22</v>
      </c>
      <c r="G37" s="14">
        <v>22</v>
      </c>
      <c r="H37" s="14">
        <v>22</v>
      </c>
      <c r="I37" s="14">
        <v>22</v>
      </c>
      <c r="J37" s="14">
        <v>22</v>
      </c>
      <c r="K37" s="14">
        <v>24</v>
      </c>
      <c r="L37" s="14">
        <v>24</v>
      </c>
      <c r="M37" s="14">
        <v>24</v>
      </c>
      <c r="N37" s="14">
        <v>24</v>
      </c>
      <c r="O37" s="14">
        <v>24</v>
      </c>
      <c r="P37" s="14">
        <f>P43+P45+P51+P59+P61+P62</f>
        <v>36</v>
      </c>
      <c r="Q37" s="14">
        <v>36</v>
      </c>
      <c r="R37" s="14">
        <f>R43+R45+R51+R59+R61+R62</f>
        <v>36</v>
      </c>
      <c r="S37" s="14">
        <f>S43+S45+S51+S59+S61+S62</f>
        <v>36</v>
      </c>
      <c r="T37" s="14">
        <f>T43+T45+T51+T59+T61+T62</f>
        <v>36</v>
      </c>
      <c r="U37" s="14">
        <f>U43+U45+U51+U59+U61+U62</f>
        <v>0</v>
      </c>
      <c r="V37" s="15">
        <v>0</v>
      </c>
      <c r="W37" s="15">
        <f>SUM(E37:T37)</f>
        <v>432</v>
      </c>
      <c r="X37" s="14">
        <v>20</v>
      </c>
      <c r="Y37" s="14">
        <f t="shared" ref="Y37:AD37" si="11">Y43+Y45+Y51+Y55</f>
        <v>18</v>
      </c>
      <c r="Z37" s="14">
        <f t="shared" si="11"/>
        <v>18</v>
      </c>
      <c r="AA37" s="14">
        <f t="shared" si="11"/>
        <v>20</v>
      </c>
      <c r="AB37" s="14">
        <f t="shared" si="11"/>
        <v>20</v>
      </c>
      <c r="AC37" s="14">
        <f t="shared" si="11"/>
        <v>20</v>
      </c>
      <c r="AD37" s="14">
        <f t="shared" si="11"/>
        <v>20</v>
      </c>
      <c r="AE37" s="14">
        <v>20</v>
      </c>
      <c r="AF37" s="14">
        <v>22</v>
      </c>
      <c r="AG37" s="14">
        <v>22</v>
      </c>
      <c r="AH37" s="14">
        <v>22</v>
      </c>
      <c r="AI37" s="14">
        <v>22</v>
      </c>
      <c r="AJ37" s="14">
        <v>24</v>
      </c>
      <c r="AK37" s="14">
        <v>24</v>
      </c>
      <c r="AL37" s="14">
        <v>22</v>
      </c>
      <c r="AM37" s="14">
        <v>24</v>
      </c>
      <c r="AN37" s="14">
        <v>22</v>
      </c>
      <c r="AO37" s="14">
        <v>20</v>
      </c>
      <c r="AP37" s="14">
        <f>AP41+AP43+AP45+AP49+AP51+AP55+AP47+AP48</f>
        <v>36</v>
      </c>
      <c r="AQ37" s="14">
        <v>36</v>
      </c>
      <c r="AR37" s="14">
        <f>AR41+AR43+AR45+AR49+AR51+AR55+AR47+AR48</f>
        <v>36</v>
      </c>
      <c r="AS37" s="14">
        <f>AS41+AS43+AS45+AS49+AS51+AS55+AS47+AS48</f>
        <v>36</v>
      </c>
      <c r="AT37" s="14">
        <f>AT41+AT43+AT45+AT49+AT51+AT55+AT47+AT48</f>
        <v>36</v>
      </c>
      <c r="AU37" s="14"/>
      <c r="AV37" s="15">
        <f t="shared" ref="AV37:BD37" si="12">AV41+AV43+AV45+AV49+AV51+AV55+AV47+AV48</f>
        <v>0</v>
      </c>
      <c r="AW37" s="15">
        <f t="shared" si="12"/>
        <v>0</v>
      </c>
      <c r="AX37" s="15">
        <f t="shared" si="12"/>
        <v>0</v>
      </c>
      <c r="AY37" s="15">
        <f t="shared" si="12"/>
        <v>0</v>
      </c>
      <c r="AZ37" s="15">
        <f t="shared" si="12"/>
        <v>0</v>
      </c>
      <c r="BA37" s="15">
        <f t="shared" si="12"/>
        <v>0</v>
      </c>
      <c r="BB37" s="15">
        <f t="shared" si="12"/>
        <v>0</v>
      </c>
      <c r="BC37" s="15">
        <f t="shared" si="12"/>
        <v>0</v>
      </c>
      <c r="BD37" s="15">
        <f t="shared" si="12"/>
        <v>0</v>
      </c>
      <c r="BE37" s="14">
        <f>SUM(X37:AT37)</f>
        <v>560</v>
      </c>
      <c r="BF37" s="14">
        <f>SUM(W37+BE37)</f>
        <v>992</v>
      </c>
    </row>
    <row r="38" spans="1:58" ht="15.75" hidden="1" customHeight="1" x14ac:dyDescent="0.25">
      <c r="A38" s="202"/>
      <c r="B38" s="225"/>
      <c r="C38" s="228"/>
      <c r="D38" s="53" t="s">
        <v>25</v>
      </c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15">
        <v>0</v>
      </c>
      <c r="W38" s="15">
        <f t="shared" si="3"/>
        <v>0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63"/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46">
        <f t="shared" si="5"/>
        <v>0</v>
      </c>
      <c r="BF38" s="46">
        <f t="shared" ref="BF38:BF62" si="13">W38+BE38</f>
        <v>0</v>
      </c>
    </row>
    <row r="39" spans="1:58" ht="14.25" hidden="1" customHeight="1" x14ac:dyDescent="0.25">
      <c r="A39" s="202"/>
      <c r="B39" s="225"/>
      <c r="C39" s="228"/>
      <c r="D39" s="53" t="s">
        <v>21</v>
      </c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15">
        <v>0</v>
      </c>
      <c r="W39" s="15">
        <f t="shared" si="3"/>
        <v>0</v>
      </c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63"/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46">
        <f t="shared" si="5"/>
        <v>0</v>
      </c>
      <c r="BF39" s="46">
        <f t="shared" si="13"/>
        <v>0</v>
      </c>
    </row>
    <row r="40" spans="1:58" ht="14.25" customHeight="1" x14ac:dyDescent="0.25">
      <c r="A40" s="202"/>
      <c r="B40" s="188"/>
      <c r="C40" s="196"/>
      <c r="D40" s="12" t="s">
        <v>21</v>
      </c>
      <c r="E40" s="63">
        <v>2</v>
      </c>
      <c r="F40" s="63">
        <v>2</v>
      </c>
      <c r="G40" s="63">
        <v>2</v>
      </c>
      <c r="H40" s="63">
        <v>2</v>
      </c>
      <c r="I40" s="63">
        <v>2</v>
      </c>
      <c r="J40" s="63">
        <v>2</v>
      </c>
      <c r="K40" s="63">
        <v>2</v>
      </c>
      <c r="L40" s="63">
        <v>4</v>
      </c>
      <c r="M40" s="63">
        <v>4</v>
      </c>
      <c r="N40" s="63">
        <v>4</v>
      </c>
      <c r="O40" s="118">
        <v>4</v>
      </c>
      <c r="P40" s="63"/>
      <c r="Q40" s="63"/>
      <c r="R40" s="63"/>
      <c r="S40" s="63"/>
      <c r="T40" s="63"/>
      <c r="U40" s="63"/>
      <c r="V40" s="15"/>
      <c r="W40" s="15">
        <f>SUM(E40:O40)</f>
        <v>30</v>
      </c>
      <c r="X40" s="14">
        <v>2</v>
      </c>
      <c r="Y40" s="14">
        <v>2</v>
      </c>
      <c r="Z40" s="14">
        <v>2</v>
      </c>
      <c r="AA40" s="14">
        <v>2</v>
      </c>
      <c r="AB40" s="14">
        <v>2</v>
      </c>
      <c r="AC40" s="14">
        <v>2</v>
      </c>
      <c r="AD40" s="14">
        <v>2</v>
      </c>
      <c r="AE40" s="14">
        <v>2</v>
      </c>
      <c r="AF40" s="14">
        <v>2</v>
      </c>
      <c r="AG40" s="14">
        <v>2</v>
      </c>
      <c r="AH40" s="14">
        <v>2</v>
      </c>
      <c r="AI40" s="14">
        <v>2</v>
      </c>
      <c r="AJ40" s="14">
        <v>2</v>
      </c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63"/>
      <c r="AV40" s="15"/>
      <c r="AW40" s="15"/>
      <c r="AX40" s="15"/>
      <c r="AY40" s="15"/>
      <c r="AZ40" s="15"/>
      <c r="BA40" s="15"/>
      <c r="BB40" s="15"/>
      <c r="BC40" s="15"/>
      <c r="BD40" s="15"/>
      <c r="BE40" s="46">
        <f>SUM(X40:AN40)</f>
        <v>26</v>
      </c>
      <c r="BF40" s="46">
        <f>SUM(W40+BE40)</f>
        <v>56</v>
      </c>
    </row>
    <row r="41" spans="1:58" ht="24.75" customHeight="1" x14ac:dyDescent="0.25">
      <c r="A41" s="202"/>
      <c r="B41" s="219" t="s">
        <v>32</v>
      </c>
      <c r="C41" s="199" t="s">
        <v>74</v>
      </c>
      <c r="D41" s="34" t="s">
        <v>25</v>
      </c>
      <c r="E41" s="31">
        <v>16</v>
      </c>
      <c r="F41" s="31">
        <v>16</v>
      </c>
      <c r="G41" s="31">
        <v>16</v>
      </c>
      <c r="H41" s="31">
        <v>16</v>
      </c>
      <c r="I41" s="31">
        <v>16</v>
      </c>
      <c r="J41" s="31">
        <v>16</v>
      </c>
      <c r="K41" s="31">
        <v>16</v>
      </c>
      <c r="L41" s="31">
        <v>16</v>
      </c>
      <c r="M41" s="31">
        <v>16</v>
      </c>
      <c r="N41" s="31">
        <v>16</v>
      </c>
      <c r="O41" s="112">
        <v>16</v>
      </c>
      <c r="P41" s="31"/>
      <c r="Q41" s="31"/>
      <c r="R41" s="31"/>
      <c r="S41" s="31"/>
      <c r="T41" s="31"/>
      <c r="U41" s="55"/>
      <c r="V41" s="15">
        <v>0</v>
      </c>
      <c r="W41" s="15">
        <f>SUM(E41:O41)</f>
        <v>176</v>
      </c>
      <c r="X41" s="31">
        <v>26</v>
      </c>
      <c r="Y41" s="31">
        <v>26</v>
      </c>
      <c r="Z41" s="31">
        <v>26</v>
      </c>
      <c r="AA41" s="55">
        <v>26</v>
      </c>
      <c r="AB41" s="55">
        <v>26</v>
      </c>
      <c r="AC41" s="55">
        <v>26</v>
      </c>
      <c r="AD41" s="55">
        <v>26</v>
      </c>
      <c r="AE41" s="55">
        <v>26</v>
      </c>
      <c r="AF41" s="55">
        <v>26</v>
      </c>
      <c r="AG41" s="55">
        <v>26</v>
      </c>
      <c r="AH41" s="55">
        <v>26</v>
      </c>
      <c r="AI41" s="55">
        <v>26</v>
      </c>
      <c r="AJ41" s="55">
        <v>24</v>
      </c>
      <c r="AK41" s="55">
        <v>24</v>
      </c>
      <c r="AL41" s="55">
        <v>24</v>
      </c>
      <c r="AM41" s="55">
        <v>24</v>
      </c>
      <c r="AN41" s="55">
        <v>26</v>
      </c>
      <c r="AO41" s="55">
        <v>26</v>
      </c>
      <c r="AP41" s="55"/>
      <c r="AQ41" s="55"/>
      <c r="AR41" s="55"/>
      <c r="AS41" s="55"/>
      <c r="AT41" s="55"/>
      <c r="AU41" s="55"/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46">
        <f>SUM(X41:AO41)</f>
        <v>460</v>
      </c>
      <c r="BF41" s="46">
        <f>SUM(W41+BE41)</f>
        <v>636</v>
      </c>
    </row>
    <row r="42" spans="1:58" ht="32.25" customHeight="1" x14ac:dyDescent="0.25">
      <c r="A42" s="202"/>
      <c r="B42" s="220"/>
      <c r="C42" s="196"/>
      <c r="D42" s="53" t="s">
        <v>21</v>
      </c>
      <c r="E42" s="31">
        <v>2</v>
      </c>
      <c r="F42" s="31">
        <v>2</v>
      </c>
      <c r="G42" s="31">
        <v>2</v>
      </c>
      <c r="H42" s="31">
        <v>2</v>
      </c>
      <c r="I42" s="31">
        <v>2</v>
      </c>
      <c r="J42" s="31">
        <v>2</v>
      </c>
      <c r="K42" s="31">
        <v>2</v>
      </c>
      <c r="L42" s="31">
        <v>2</v>
      </c>
      <c r="M42" s="31">
        <v>2</v>
      </c>
      <c r="N42" s="31">
        <v>4</v>
      </c>
      <c r="O42" s="112">
        <v>4</v>
      </c>
      <c r="P42" s="31"/>
      <c r="Q42" s="31"/>
      <c r="R42" s="31"/>
      <c r="S42" s="31"/>
      <c r="T42" s="31"/>
      <c r="U42" s="55"/>
      <c r="V42" s="15">
        <v>0</v>
      </c>
      <c r="W42" s="15">
        <f>SUM(E42:O42)</f>
        <v>26</v>
      </c>
      <c r="X42" s="31">
        <v>2</v>
      </c>
      <c r="Y42" s="31">
        <v>2</v>
      </c>
      <c r="Z42" s="31">
        <v>2</v>
      </c>
      <c r="AA42" s="55">
        <v>2</v>
      </c>
      <c r="AB42" s="55">
        <v>2</v>
      </c>
      <c r="AC42" s="55">
        <v>2</v>
      </c>
      <c r="AD42" s="55">
        <v>2</v>
      </c>
      <c r="AE42" s="55">
        <v>2</v>
      </c>
      <c r="AF42" s="55">
        <v>2</v>
      </c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15"/>
      <c r="AW42" s="15"/>
      <c r="AX42" s="15"/>
      <c r="AY42" s="15"/>
      <c r="AZ42" s="15"/>
      <c r="BA42" s="15"/>
      <c r="BB42" s="15"/>
      <c r="BC42" s="15"/>
      <c r="BD42" s="15"/>
      <c r="BE42" s="46">
        <f>SUM(X42:AJ42)</f>
        <v>18</v>
      </c>
      <c r="BF42" s="46">
        <f>SUM(W42+BE42)</f>
        <v>44</v>
      </c>
    </row>
    <row r="43" spans="1:58" ht="25.5" customHeight="1" x14ac:dyDescent="0.25">
      <c r="A43" s="202"/>
      <c r="B43" s="176" t="s">
        <v>60</v>
      </c>
      <c r="C43" s="178" t="s">
        <v>75</v>
      </c>
      <c r="D43" s="53" t="s">
        <v>25</v>
      </c>
      <c r="E43" s="54">
        <v>10</v>
      </c>
      <c r="F43" s="54">
        <v>10</v>
      </c>
      <c r="G43" s="54">
        <v>6</v>
      </c>
      <c r="H43" s="54">
        <v>8</v>
      </c>
      <c r="I43" s="54">
        <v>8</v>
      </c>
      <c r="J43" s="54">
        <v>10</v>
      </c>
      <c r="K43" s="54">
        <v>10</v>
      </c>
      <c r="L43" s="54">
        <v>10</v>
      </c>
      <c r="M43" s="54">
        <v>10</v>
      </c>
      <c r="N43" s="54">
        <v>10</v>
      </c>
      <c r="O43" s="54">
        <v>4</v>
      </c>
      <c r="P43" s="54"/>
      <c r="Q43" s="54"/>
      <c r="R43" s="54"/>
      <c r="S43" s="54"/>
      <c r="T43" s="54"/>
      <c r="U43" s="54"/>
      <c r="V43" s="17">
        <v>0</v>
      </c>
      <c r="W43" s="15">
        <f>SUM(E43:V43)</f>
        <v>96</v>
      </c>
      <c r="X43" s="38">
        <v>6</v>
      </c>
      <c r="Y43" s="38">
        <v>6</v>
      </c>
      <c r="Z43" s="38">
        <v>6</v>
      </c>
      <c r="AA43" s="38">
        <v>8</v>
      </c>
      <c r="AB43" s="38">
        <v>8</v>
      </c>
      <c r="AC43" s="38">
        <v>8</v>
      </c>
      <c r="AD43" s="38">
        <v>8</v>
      </c>
      <c r="AE43" s="38">
        <v>8</v>
      </c>
      <c r="AF43" s="38">
        <v>8</v>
      </c>
      <c r="AG43" s="38">
        <v>8</v>
      </c>
      <c r="AH43" s="38">
        <v>8</v>
      </c>
      <c r="AI43" s="38">
        <v>8</v>
      </c>
      <c r="AJ43" s="38">
        <v>8</v>
      </c>
      <c r="AK43" s="38">
        <v>8</v>
      </c>
      <c r="AL43" s="38">
        <v>8</v>
      </c>
      <c r="AM43" s="38">
        <v>8</v>
      </c>
      <c r="AN43" s="38">
        <v>8</v>
      </c>
      <c r="AO43" s="38">
        <v>8</v>
      </c>
      <c r="AP43" s="38"/>
      <c r="AQ43" s="38"/>
      <c r="AR43" s="38"/>
      <c r="AS43" s="38"/>
      <c r="AT43" s="38"/>
      <c r="AU43" s="121"/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46">
        <f>SUM(X43:AO43)</f>
        <v>138</v>
      </c>
      <c r="BF43" s="46">
        <f t="shared" si="13"/>
        <v>234</v>
      </c>
    </row>
    <row r="44" spans="1:58" ht="22.5" customHeight="1" x14ac:dyDescent="0.25">
      <c r="A44" s="202"/>
      <c r="B44" s="192"/>
      <c r="C44" s="224"/>
      <c r="D44" s="53" t="s">
        <v>21</v>
      </c>
      <c r="E44" s="83">
        <v>2</v>
      </c>
      <c r="F44" s="54">
        <v>2</v>
      </c>
      <c r="G44" s="54">
        <v>2</v>
      </c>
      <c r="H44" s="54">
        <v>2</v>
      </c>
      <c r="I44" s="54">
        <v>2</v>
      </c>
      <c r="J44" s="54">
        <v>2</v>
      </c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17">
        <v>0</v>
      </c>
      <c r="W44" s="15">
        <f>SUM(E44:O44)</f>
        <v>12</v>
      </c>
      <c r="X44" s="38">
        <v>2</v>
      </c>
      <c r="Y44" s="38">
        <v>2</v>
      </c>
      <c r="Z44" s="38">
        <v>2</v>
      </c>
      <c r="AA44" s="38">
        <v>2</v>
      </c>
      <c r="AB44" s="38">
        <v>2</v>
      </c>
      <c r="AC44" s="38">
        <v>2</v>
      </c>
      <c r="AD44" s="38">
        <v>2</v>
      </c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40"/>
      <c r="AV44" s="15"/>
      <c r="AW44" s="15"/>
      <c r="AX44" s="15"/>
      <c r="AY44" s="15"/>
      <c r="AZ44" s="15"/>
      <c r="BA44" s="15"/>
      <c r="BB44" s="15"/>
      <c r="BC44" s="15"/>
      <c r="BD44" s="15"/>
      <c r="BE44" s="46">
        <f>SUM(X44:AN44)</f>
        <v>14</v>
      </c>
      <c r="BF44" s="46">
        <v>26</v>
      </c>
    </row>
    <row r="45" spans="1:58" ht="34.5" customHeight="1" x14ac:dyDescent="0.25">
      <c r="A45" s="202"/>
      <c r="B45" s="176" t="s">
        <v>61</v>
      </c>
      <c r="C45" s="178" t="s">
        <v>81</v>
      </c>
      <c r="D45" s="53" t="s">
        <v>25</v>
      </c>
      <c r="E45" s="54">
        <v>6</v>
      </c>
      <c r="F45" s="54">
        <v>6</v>
      </c>
      <c r="G45" s="54">
        <v>10</v>
      </c>
      <c r="H45" s="54">
        <v>8</v>
      </c>
      <c r="I45" s="54">
        <v>6</v>
      </c>
      <c r="J45" s="54">
        <v>10</v>
      </c>
      <c r="K45" s="54">
        <v>8</v>
      </c>
      <c r="L45" s="54">
        <v>6</v>
      </c>
      <c r="M45" s="54">
        <v>8</v>
      </c>
      <c r="N45" s="54">
        <v>8</v>
      </c>
      <c r="O45" s="54">
        <v>4</v>
      </c>
      <c r="P45" s="54"/>
      <c r="Q45" s="54"/>
      <c r="R45" s="54"/>
      <c r="S45" s="54"/>
      <c r="T45" s="54"/>
      <c r="U45" s="54"/>
      <c r="V45" s="17">
        <v>0</v>
      </c>
      <c r="W45" s="15">
        <f t="shared" ref="W45:W59" si="14">SUM(E45:V45)</f>
        <v>80</v>
      </c>
      <c r="X45" s="38">
        <v>6</v>
      </c>
      <c r="Y45" s="38">
        <v>6</v>
      </c>
      <c r="Z45" s="38">
        <v>6</v>
      </c>
      <c r="AA45" s="38">
        <v>6</v>
      </c>
      <c r="AB45" s="38">
        <v>6</v>
      </c>
      <c r="AC45" s="38">
        <v>6</v>
      </c>
      <c r="AD45" s="38">
        <v>6</v>
      </c>
      <c r="AE45" s="38">
        <v>6</v>
      </c>
      <c r="AF45" s="38">
        <v>4</v>
      </c>
      <c r="AG45" s="38">
        <v>8</v>
      </c>
      <c r="AH45" s="38">
        <v>4</v>
      </c>
      <c r="AI45" s="38">
        <v>8</v>
      </c>
      <c r="AJ45" s="38">
        <v>8</v>
      </c>
      <c r="AK45" s="38">
        <v>8</v>
      </c>
      <c r="AL45" s="38">
        <v>4</v>
      </c>
      <c r="AM45" s="38">
        <v>6</v>
      </c>
      <c r="AN45" s="38">
        <v>8</v>
      </c>
      <c r="AO45" s="38"/>
      <c r="AP45" s="38"/>
      <c r="AQ45" s="38"/>
      <c r="AR45" s="38"/>
      <c r="AS45" s="38"/>
      <c r="AT45" s="38"/>
      <c r="AU45" s="40"/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46">
        <f t="shared" si="5"/>
        <v>106</v>
      </c>
      <c r="BF45" s="46">
        <f t="shared" si="13"/>
        <v>186</v>
      </c>
    </row>
    <row r="46" spans="1:58" ht="44.25" customHeight="1" x14ac:dyDescent="0.25">
      <c r="A46" s="202"/>
      <c r="B46" s="192"/>
      <c r="C46" s="224"/>
      <c r="D46" s="53" t="s">
        <v>21</v>
      </c>
      <c r="E46" s="83">
        <v>2</v>
      </c>
      <c r="F46" s="54">
        <v>2</v>
      </c>
      <c r="G46" s="54">
        <v>2</v>
      </c>
      <c r="H46" s="54">
        <v>2</v>
      </c>
      <c r="I46" s="54">
        <v>2</v>
      </c>
      <c r="J46" s="54">
        <v>2</v>
      </c>
      <c r="K46" s="54">
        <v>2</v>
      </c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17">
        <v>0</v>
      </c>
      <c r="W46" s="15">
        <f>SUM(E46:O46)</f>
        <v>14</v>
      </c>
      <c r="X46" s="38">
        <v>2</v>
      </c>
      <c r="Y46" s="38">
        <v>2</v>
      </c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40"/>
      <c r="AV46" s="15"/>
      <c r="AW46" s="15"/>
      <c r="AX46" s="15"/>
      <c r="AY46" s="15"/>
      <c r="AZ46" s="15"/>
      <c r="BA46" s="15"/>
      <c r="BB46" s="15"/>
      <c r="BC46" s="15"/>
      <c r="BD46" s="15"/>
      <c r="BE46" s="46">
        <v>4</v>
      </c>
      <c r="BF46" s="46">
        <v>18</v>
      </c>
    </row>
    <row r="47" spans="1:58" ht="21" customHeight="1" x14ac:dyDescent="0.25">
      <c r="A47" s="202"/>
      <c r="B47" s="80" t="s">
        <v>76</v>
      </c>
      <c r="C47" s="81" t="s">
        <v>131</v>
      </c>
      <c r="D47" s="53" t="s">
        <v>25</v>
      </c>
      <c r="E47" s="83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17">
        <v>0</v>
      </c>
      <c r="W47" s="15">
        <f t="shared" si="14"/>
        <v>0</v>
      </c>
      <c r="X47" s="38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0"/>
      <c r="AO47" s="40"/>
      <c r="AP47" s="67">
        <v>36</v>
      </c>
      <c r="AQ47" s="119">
        <v>36</v>
      </c>
      <c r="AR47" s="43"/>
      <c r="AS47" s="43"/>
      <c r="AT47" s="43"/>
      <c r="AU47" s="43"/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46">
        <f t="shared" si="5"/>
        <v>72</v>
      </c>
      <c r="BF47" s="46">
        <f t="shared" si="13"/>
        <v>72</v>
      </c>
    </row>
    <row r="48" spans="1:58" ht="23.25" customHeight="1" x14ac:dyDescent="0.25">
      <c r="A48" s="202"/>
      <c r="B48" s="80" t="s">
        <v>47</v>
      </c>
      <c r="C48" s="81" t="s">
        <v>132</v>
      </c>
      <c r="D48" s="53" t="s">
        <v>25</v>
      </c>
      <c r="E48" s="83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17">
        <v>0</v>
      </c>
      <c r="W48" s="15">
        <f t="shared" si="14"/>
        <v>0</v>
      </c>
      <c r="X48" s="38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84">
        <v>36</v>
      </c>
      <c r="AR48" s="84">
        <v>36</v>
      </c>
      <c r="AS48" s="84">
        <v>36</v>
      </c>
      <c r="AT48" s="84">
        <v>36</v>
      </c>
      <c r="AU48" s="120"/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46">
        <f t="shared" si="5"/>
        <v>144</v>
      </c>
      <c r="BF48" s="46">
        <f t="shared" si="13"/>
        <v>144</v>
      </c>
    </row>
    <row r="49" spans="1:58" ht="33" customHeight="1" x14ac:dyDescent="0.25">
      <c r="A49" s="202"/>
      <c r="B49" s="195" t="s">
        <v>53</v>
      </c>
      <c r="C49" s="195" t="s">
        <v>136</v>
      </c>
      <c r="D49" s="53" t="s">
        <v>25</v>
      </c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5"/>
      <c r="V49" s="15">
        <v>0</v>
      </c>
      <c r="W49" s="15">
        <f t="shared" si="14"/>
        <v>0</v>
      </c>
      <c r="X49" s="55">
        <v>4</v>
      </c>
      <c r="Y49" s="55">
        <v>4</v>
      </c>
      <c r="Z49" s="55">
        <v>4</v>
      </c>
      <c r="AA49" s="55">
        <v>4</v>
      </c>
      <c r="AB49" s="55">
        <v>4</v>
      </c>
      <c r="AC49" s="55">
        <v>4</v>
      </c>
      <c r="AD49" s="55">
        <v>4</v>
      </c>
      <c r="AE49" s="55">
        <v>4</v>
      </c>
      <c r="AF49" s="55">
        <v>4</v>
      </c>
      <c r="AG49" s="55">
        <v>4</v>
      </c>
      <c r="AH49" s="55">
        <v>2</v>
      </c>
      <c r="AI49" s="55">
        <v>4</v>
      </c>
      <c r="AJ49" s="55">
        <v>4</v>
      </c>
      <c r="AK49" s="55">
        <v>4</v>
      </c>
      <c r="AL49" s="55">
        <v>4</v>
      </c>
      <c r="AM49" s="55">
        <v>4</v>
      </c>
      <c r="AN49" s="55">
        <v>6</v>
      </c>
      <c r="AO49" s="55"/>
      <c r="AP49" s="55"/>
      <c r="AQ49" s="31"/>
      <c r="AR49" s="54"/>
      <c r="AS49" s="54"/>
      <c r="AT49" s="54"/>
      <c r="AU49" s="80"/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46">
        <f>SUM(X49:AN49)</f>
        <v>68</v>
      </c>
      <c r="BF49" s="46">
        <f t="shared" si="13"/>
        <v>68</v>
      </c>
    </row>
    <row r="50" spans="1:58" ht="42" customHeight="1" x14ac:dyDescent="0.25">
      <c r="A50" s="202"/>
      <c r="B50" s="229"/>
      <c r="C50" s="229"/>
      <c r="D50" s="53" t="s">
        <v>21</v>
      </c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5"/>
      <c r="V50" s="15">
        <v>0</v>
      </c>
      <c r="W50" s="15">
        <v>0</v>
      </c>
      <c r="X50" s="40">
        <v>2</v>
      </c>
      <c r="Y50" s="40">
        <v>2</v>
      </c>
      <c r="Z50" s="40">
        <v>2</v>
      </c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15"/>
      <c r="AW50" s="15"/>
      <c r="AX50" s="15"/>
      <c r="AY50" s="15"/>
      <c r="AZ50" s="15"/>
      <c r="BA50" s="15"/>
      <c r="BB50" s="15"/>
      <c r="BC50" s="15"/>
      <c r="BD50" s="15"/>
      <c r="BE50" s="46">
        <f>SUM(X50:AB50)</f>
        <v>6</v>
      </c>
      <c r="BF50" s="46">
        <f>SUM(BE50)</f>
        <v>6</v>
      </c>
    </row>
    <row r="51" spans="1:58" ht="44.25" customHeight="1" x14ac:dyDescent="0.25">
      <c r="A51" s="202"/>
      <c r="B51" s="176" t="s">
        <v>62</v>
      </c>
      <c r="C51" s="178" t="s">
        <v>83</v>
      </c>
      <c r="D51" s="53" t="s">
        <v>25</v>
      </c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80"/>
      <c r="T51" s="80"/>
      <c r="U51" s="80"/>
      <c r="V51" s="15">
        <v>0</v>
      </c>
      <c r="W51" s="15">
        <f t="shared" si="14"/>
        <v>0</v>
      </c>
      <c r="X51" s="55">
        <v>4</v>
      </c>
      <c r="Y51" s="55">
        <v>4</v>
      </c>
      <c r="Z51" s="55">
        <v>4</v>
      </c>
      <c r="AA51" s="55">
        <v>4</v>
      </c>
      <c r="AB51" s="55">
        <v>4</v>
      </c>
      <c r="AC51" s="55">
        <v>4</v>
      </c>
      <c r="AD51" s="55">
        <v>4</v>
      </c>
      <c r="AE51" s="55">
        <v>4</v>
      </c>
      <c r="AF51" s="55">
        <v>4</v>
      </c>
      <c r="AG51" s="55">
        <v>4</v>
      </c>
      <c r="AH51" s="55">
        <v>2</v>
      </c>
      <c r="AI51" s="55">
        <v>4</v>
      </c>
      <c r="AJ51" s="55">
        <v>4</v>
      </c>
      <c r="AK51" s="55">
        <v>4</v>
      </c>
      <c r="AL51" s="55">
        <v>4</v>
      </c>
      <c r="AM51" s="55">
        <v>4</v>
      </c>
      <c r="AN51" s="55">
        <v>6</v>
      </c>
      <c r="AO51" s="55"/>
      <c r="AP51" s="55"/>
      <c r="AQ51" s="31"/>
      <c r="AR51" s="54"/>
      <c r="AS51" s="54"/>
      <c r="AT51" s="54"/>
      <c r="AU51" s="80"/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46">
        <f>SUM(X51:AN51)</f>
        <v>68</v>
      </c>
      <c r="BF51" s="46">
        <f t="shared" si="13"/>
        <v>68</v>
      </c>
    </row>
    <row r="52" spans="1:58" ht="26.25" customHeight="1" x14ac:dyDescent="0.25">
      <c r="A52" s="202"/>
      <c r="B52" s="192"/>
      <c r="C52" s="224"/>
      <c r="D52" s="53" t="s">
        <v>21</v>
      </c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80"/>
      <c r="T52" s="80"/>
      <c r="U52" s="80"/>
      <c r="V52" s="17">
        <v>0</v>
      </c>
      <c r="W52" s="15">
        <f t="shared" si="14"/>
        <v>0</v>
      </c>
      <c r="X52" s="40">
        <v>2</v>
      </c>
      <c r="Y52" s="40">
        <v>2</v>
      </c>
      <c r="Z52" s="40">
        <v>2</v>
      </c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15"/>
      <c r="AW52" s="15"/>
      <c r="AX52" s="15"/>
      <c r="AY52" s="15"/>
      <c r="AZ52" s="15"/>
      <c r="BA52" s="15"/>
      <c r="BB52" s="15"/>
      <c r="BC52" s="15"/>
      <c r="BD52" s="15"/>
      <c r="BE52" s="46">
        <f>SUM(X52:AB52)</f>
        <v>6</v>
      </c>
      <c r="BF52" s="46">
        <v>6</v>
      </c>
    </row>
    <row r="53" spans="1:58" ht="33.75" customHeight="1" x14ac:dyDescent="0.25">
      <c r="A53" s="202"/>
      <c r="B53" s="191" t="s">
        <v>64</v>
      </c>
      <c r="C53" s="230" t="s">
        <v>137</v>
      </c>
      <c r="D53" s="53" t="s">
        <v>25</v>
      </c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80"/>
      <c r="T53" s="80"/>
      <c r="U53" s="80"/>
      <c r="V53" s="17">
        <v>0</v>
      </c>
      <c r="W53" s="15">
        <v>0</v>
      </c>
      <c r="X53" s="55">
        <v>2</v>
      </c>
      <c r="Y53" s="55">
        <v>2</v>
      </c>
      <c r="Z53" s="55">
        <v>2</v>
      </c>
      <c r="AA53" s="55">
        <v>2</v>
      </c>
      <c r="AB53" s="55">
        <v>2</v>
      </c>
      <c r="AC53" s="55">
        <v>2</v>
      </c>
      <c r="AD53" s="55">
        <v>2</v>
      </c>
      <c r="AE53" s="55">
        <v>2</v>
      </c>
      <c r="AF53" s="55">
        <v>2</v>
      </c>
      <c r="AG53" s="55">
        <v>2</v>
      </c>
      <c r="AH53" s="55">
        <v>2</v>
      </c>
      <c r="AI53" s="55">
        <v>2</v>
      </c>
      <c r="AJ53" s="55">
        <v>2</v>
      </c>
      <c r="AK53" s="55">
        <v>0</v>
      </c>
      <c r="AL53" s="55">
        <v>2</v>
      </c>
      <c r="AM53" s="55">
        <v>2</v>
      </c>
      <c r="AN53" s="55">
        <v>2</v>
      </c>
      <c r="AO53" s="55"/>
      <c r="AP53" s="55"/>
      <c r="AQ53" s="31"/>
      <c r="AR53" s="54"/>
      <c r="AS53" s="54"/>
      <c r="AT53" s="54"/>
      <c r="AU53" s="80"/>
      <c r="AV53" s="15"/>
      <c r="AW53" s="15"/>
      <c r="AX53" s="15"/>
      <c r="AY53" s="15"/>
      <c r="AZ53" s="15"/>
      <c r="BA53" s="15"/>
      <c r="BB53" s="15"/>
      <c r="BC53" s="15"/>
      <c r="BD53" s="15"/>
      <c r="BE53" s="46">
        <f t="shared" ref="BE53" si="15">SUM(X53:BD53)</f>
        <v>32</v>
      </c>
      <c r="BF53" s="46">
        <f t="shared" ref="BF53" si="16">W53+BE53</f>
        <v>32</v>
      </c>
    </row>
    <row r="54" spans="1:58" ht="44.25" customHeight="1" x14ac:dyDescent="0.25">
      <c r="A54" s="202"/>
      <c r="B54" s="192"/>
      <c r="C54" s="224"/>
      <c r="D54" s="53" t="s">
        <v>21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80"/>
      <c r="T54" s="80"/>
      <c r="U54" s="80"/>
      <c r="V54" s="17">
        <v>0</v>
      </c>
      <c r="W54" s="15">
        <v>0</v>
      </c>
      <c r="X54" s="55">
        <v>2</v>
      </c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31"/>
      <c r="AR54" s="54"/>
      <c r="AS54" s="54"/>
      <c r="AT54" s="54"/>
      <c r="AU54" s="80"/>
      <c r="AV54" s="15"/>
      <c r="AW54" s="15"/>
      <c r="AX54" s="15"/>
      <c r="AY54" s="15"/>
      <c r="AZ54" s="15"/>
      <c r="BA54" s="15"/>
      <c r="BB54" s="15"/>
      <c r="BC54" s="15"/>
      <c r="BD54" s="15"/>
      <c r="BE54" s="46">
        <v>2</v>
      </c>
      <c r="BF54" s="46">
        <v>2</v>
      </c>
    </row>
    <row r="55" spans="1:58" ht="35.25" customHeight="1" x14ac:dyDescent="0.25">
      <c r="A55" s="202"/>
      <c r="B55" s="176" t="s">
        <v>93</v>
      </c>
      <c r="C55" s="178" t="s">
        <v>107</v>
      </c>
      <c r="D55" s="53" t="s">
        <v>25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80"/>
      <c r="T55" s="80"/>
      <c r="U55" s="80"/>
      <c r="V55" s="17">
        <v>0</v>
      </c>
      <c r="W55" s="15">
        <f t="shared" si="14"/>
        <v>0</v>
      </c>
      <c r="X55" s="55">
        <v>2</v>
      </c>
      <c r="Y55" s="55">
        <v>2</v>
      </c>
      <c r="Z55" s="55">
        <v>2</v>
      </c>
      <c r="AA55" s="55">
        <v>2</v>
      </c>
      <c r="AB55" s="55">
        <v>2</v>
      </c>
      <c r="AC55" s="55">
        <v>2</v>
      </c>
      <c r="AD55" s="55">
        <v>2</v>
      </c>
      <c r="AE55" s="55">
        <v>2</v>
      </c>
      <c r="AF55" s="55">
        <v>2</v>
      </c>
      <c r="AG55" s="55">
        <v>2</v>
      </c>
      <c r="AH55" s="55">
        <v>2</v>
      </c>
      <c r="AI55" s="55">
        <v>2</v>
      </c>
      <c r="AJ55" s="55">
        <v>2</v>
      </c>
      <c r="AK55" s="55">
        <v>0</v>
      </c>
      <c r="AL55" s="55">
        <v>2</v>
      </c>
      <c r="AM55" s="55">
        <v>2</v>
      </c>
      <c r="AN55" s="55">
        <v>2</v>
      </c>
      <c r="AO55" s="55"/>
      <c r="AP55" s="55"/>
      <c r="AQ55" s="31"/>
      <c r="AR55" s="54"/>
      <c r="AS55" s="54"/>
      <c r="AT55" s="54"/>
      <c r="AU55" s="80"/>
      <c r="AV55" s="15"/>
      <c r="AW55" s="15"/>
      <c r="AX55" s="15"/>
      <c r="AY55" s="15"/>
      <c r="AZ55" s="15"/>
      <c r="BA55" s="15"/>
      <c r="BB55" s="15"/>
      <c r="BC55" s="15"/>
      <c r="BD55" s="15"/>
      <c r="BE55" s="46">
        <f t="shared" si="5"/>
        <v>32</v>
      </c>
      <c r="BF55" s="46">
        <f t="shared" si="13"/>
        <v>32</v>
      </c>
    </row>
    <row r="56" spans="1:58" ht="30.75" customHeight="1" x14ac:dyDescent="0.25">
      <c r="A56" s="202"/>
      <c r="B56" s="192"/>
      <c r="C56" s="224"/>
      <c r="D56" s="53" t="s">
        <v>21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80"/>
      <c r="T56" s="80"/>
      <c r="U56" s="80"/>
      <c r="V56" s="17">
        <v>0</v>
      </c>
      <c r="W56" s="15">
        <f t="shared" si="14"/>
        <v>0</v>
      </c>
      <c r="X56" s="55">
        <v>2</v>
      </c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31"/>
      <c r="AR56" s="54"/>
      <c r="AS56" s="54"/>
      <c r="AT56" s="54"/>
      <c r="AU56" s="80"/>
      <c r="AV56" s="15"/>
      <c r="AW56" s="15"/>
      <c r="AX56" s="15"/>
      <c r="AY56" s="15"/>
      <c r="AZ56" s="15"/>
      <c r="BA56" s="15"/>
      <c r="BB56" s="15"/>
      <c r="BC56" s="15"/>
      <c r="BD56" s="15"/>
      <c r="BE56" s="46">
        <v>2</v>
      </c>
      <c r="BF56" s="46">
        <v>2</v>
      </c>
    </row>
    <row r="57" spans="1:58" ht="31.5" customHeight="1" x14ac:dyDescent="0.25">
      <c r="A57" s="202"/>
      <c r="B57" s="193" t="s">
        <v>109</v>
      </c>
      <c r="C57" s="195" t="s">
        <v>110</v>
      </c>
      <c r="D57" s="53" t="s">
        <v>25</v>
      </c>
      <c r="E57" s="54">
        <v>24</v>
      </c>
      <c r="F57" s="54">
        <v>24</v>
      </c>
      <c r="G57" s="54">
        <v>24</v>
      </c>
      <c r="H57" s="54">
        <v>24</v>
      </c>
      <c r="I57" s="54">
        <v>24</v>
      </c>
      <c r="J57" s="54">
        <v>24</v>
      </c>
      <c r="K57" s="54">
        <v>24</v>
      </c>
      <c r="L57" s="54">
        <v>22</v>
      </c>
      <c r="M57" s="54">
        <v>22</v>
      </c>
      <c r="N57" s="54">
        <v>22</v>
      </c>
      <c r="O57" s="54">
        <v>22</v>
      </c>
      <c r="P57" s="54"/>
      <c r="Q57" s="54"/>
      <c r="R57" s="54"/>
      <c r="S57" s="62"/>
      <c r="T57" s="80"/>
      <c r="U57" s="80"/>
      <c r="V57" s="15">
        <v>0</v>
      </c>
      <c r="W57" s="15">
        <f>SUM(E57:O57)</f>
        <v>256</v>
      </c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4"/>
      <c r="AS57" s="53"/>
      <c r="AT57" s="54"/>
      <c r="AU57" s="54"/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46">
        <f t="shared" si="5"/>
        <v>0</v>
      </c>
      <c r="BF57" s="46">
        <f t="shared" si="13"/>
        <v>256</v>
      </c>
    </row>
    <row r="58" spans="1:58" ht="44.25" customHeight="1" x14ac:dyDescent="0.25">
      <c r="A58" s="202"/>
      <c r="B58" s="188"/>
      <c r="C58" s="196"/>
      <c r="D58" s="53" t="s">
        <v>21</v>
      </c>
      <c r="E58" s="54">
        <v>2</v>
      </c>
      <c r="F58" s="54">
        <v>2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62"/>
      <c r="T58" s="80"/>
      <c r="U58" s="80"/>
      <c r="V58" s="15">
        <v>0</v>
      </c>
      <c r="W58" s="15">
        <f>SUM(E58:O58)</f>
        <v>4</v>
      </c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4"/>
      <c r="AS58" s="53"/>
      <c r="AT58" s="54"/>
      <c r="AU58" s="54"/>
      <c r="AV58" s="15"/>
      <c r="AW58" s="15"/>
      <c r="AX58" s="15"/>
      <c r="AY58" s="15"/>
      <c r="AZ58" s="15"/>
      <c r="BA58" s="15"/>
      <c r="BB58" s="15"/>
      <c r="BC58" s="15"/>
      <c r="BD58" s="15"/>
      <c r="BE58" s="46">
        <v>0</v>
      </c>
      <c r="BF58" s="46">
        <f>SUM(W58)</f>
        <v>4</v>
      </c>
    </row>
    <row r="59" spans="1:58" ht="27.75" customHeight="1" x14ac:dyDescent="0.25">
      <c r="A59" s="202"/>
      <c r="B59" s="176" t="s">
        <v>104</v>
      </c>
      <c r="C59" s="178" t="s">
        <v>135</v>
      </c>
      <c r="D59" s="53" t="s">
        <v>25</v>
      </c>
      <c r="E59" s="54">
        <v>4</v>
      </c>
      <c r="F59" s="54">
        <v>4</v>
      </c>
      <c r="G59" s="54">
        <v>2</v>
      </c>
      <c r="H59" s="54">
        <v>2</v>
      </c>
      <c r="I59" s="54">
        <v>6</v>
      </c>
      <c r="J59" s="54">
        <v>2</v>
      </c>
      <c r="K59" s="54">
        <v>2</v>
      </c>
      <c r="L59" s="54">
        <v>2</v>
      </c>
      <c r="M59" s="54">
        <v>4</v>
      </c>
      <c r="N59" s="54">
        <v>6</v>
      </c>
      <c r="O59" s="54">
        <v>6</v>
      </c>
      <c r="P59" s="55"/>
      <c r="Q59" s="54"/>
      <c r="R59" s="54"/>
      <c r="S59" s="80"/>
      <c r="T59" s="80"/>
      <c r="U59" s="80"/>
      <c r="V59" s="15">
        <v>0</v>
      </c>
      <c r="W59" s="15">
        <f t="shared" si="14"/>
        <v>40</v>
      </c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31"/>
      <c r="AR59" s="54"/>
      <c r="AS59" s="54"/>
      <c r="AT59" s="54"/>
      <c r="AU59" s="80"/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46">
        <f t="shared" si="5"/>
        <v>0</v>
      </c>
      <c r="BF59" s="46">
        <f t="shared" si="13"/>
        <v>40</v>
      </c>
    </row>
    <row r="60" spans="1:58" ht="22.5" customHeight="1" x14ac:dyDescent="0.25">
      <c r="A60" s="202"/>
      <c r="B60" s="192"/>
      <c r="C60" s="179"/>
      <c r="D60" s="53" t="s">
        <v>21</v>
      </c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5"/>
      <c r="Q60" s="54"/>
      <c r="R60" s="54"/>
      <c r="S60" s="80"/>
      <c r="T60" s="80"/>
      <c r="U60" s="80"/>
      <c r="V60" s="15">
        <v>0</v>
      </c>
      <c r="W60" s="15">
        <v>4</v>
      </c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31"/>
      <c r="AR60" s="54"/>
      <c r="AS60" s="54"/>
      <c r="AT60" s="54"/>
      <c r="AU60" s="80"/>
      <c r="AV60" s="15"/>
      <c r="AW60" s="15"/>
      <c r="AX60" s="15"/>
      <c r="AY60" s="15"/>
      <c r="AZ60" s="15"/>
      <c r="BA60" s="15"/>
      <c r="BB60" s="15"/>
      <c r="BC60" s="15"/>
      <c r="BD60" s="15"/>
      <c r="BE60" s="46">
        <v>0</v>
      </c>
      <c r="BF60" s="46">
        <f>SUM(W60)</f>
        <v>4</v>
      </c>
    </row>
    <row r="61" spans="1:58" ht="19.5" customHeight="1" x14ac:dyDescent="0.25">
      <c r="A61" s="202"/>
      <c r="B61" s="80" t="s">
        <v>105</v>
      </c>
      <c r="C61" s="86" t="s">
        <v>131</v>
      </c>
      <c r="D61" s="53" t="s">
        <v>25</v>
      </c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5"/>
      <c r="P61" s="87">
        <v>36</v>
      </c>
      <c r="Q61" s="88">
        <v>36</v>
      </c>
      <c r="R61" s="54"/>
      <c r="S61" s="80"/>
      <c r="T61" s="80"/>
      <c r="U61" s="80"/>
      <c r="V61" s="15">
        <v>0</v>
      </c>
      <c r="W61" s="15">
        <v>72</v>
      </c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31"/>
      <c r="AR61" s="54"/>
      <c r="AS61" s="54"/>
      <c r="AT61" s="54"/>
      <c r="AU61" s="80"/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46">
        <f t="shared" si="5"/>
        <v>0</v>
      </c>
      <c r="BF61" s="46">
        <f t="shared" si="13"/>
        <v>72</v>
      </c>
    </row>
    <row r="62" spans="1:58" ht="21" customHeight="1" x14ac:dyDescent="0.25">
      <c r="A62" s="202"/>
      <c r="B62" s="89" t="s">
        <v>106</v>
      </c>
      <c r="C62" s="86" t="s">
        <v>132</v>
      </c>
      <c r="D62" s="53" t="s">
        <v>25</v>
      </c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90">
        <v>36</v>
      </c>
      <c r="R62" s="90">
        <v>36</v>
      </c>
      <c r="S62" s="90">
        <v>36</v>
      </c>
      <c r="T62" s="90">
        <v>36</v>
      </c>
      <c r="U62" s="144"/>
      <c r="V62" s="15">
        <v>0</v>
      </c>
      <c r="W62" s="15">
        <v>144</v>
      </c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4"/>
      <c r="AS62" s="53"/>
      <c r="AT62" s="54"/>
      <c r="AU62" s="54"/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46">
        <f t="shared" si="5"/>
        <v>0</v>
      </c>
      <c r="BF62" s="46">
        <f t="shared" si="13"/>
        <v>144</v>
      </c>
    </row>
    <row r="63" spans="1:58" ht="0.75" hidden="1" customHeight="1" x14ac:dyDescent="0.25">
      <c r="A63" s="91"/>
      <c r="B63" s="215"/>
      <c r="C63" s="215"/>
      <c r="D63" s="53" t="s">
        <v>25</v>
      </c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14">
        <v>0</v>
      </c>
      <c r="W63" s="14">
        <f t="shared" ref="W63:W68" si="17">SUM(E63:V63)</f>
        <v>0</v>
      </c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92"/>
      <c r="AR63" s="54"/>
      <c r="AS63" s="80"/>
      <c r="AT63" s="80"/>
      <c r="AU63" s="80"/>
      <c r="AV63" s="80"/>
      <c r="AW63" s="54"/>
      <c r="AX63" s="55"/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93">
        <f t="shared" si="5"/>
        <v>0</v>
      </c>
      <c r="BF63" s="46">
        <f t="shared" ref="BF63:BF68" si="18">SUM(X63:BE63)</f>
        <v>0</v>
      </c>
    </row>
    <row r="64" spans="1:58" ht="15.75" hidden="1" customHeight="1" x14ac:dyDescent="0.25">
      <c r="A64" s="91"/>
      <c r="B64" s="215"/>
      <c r="C64" s="215"/>
      <c r="D64" s="53" t="s">
        <v>21</v>
      </c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14">
        <v>0</v>
      </c>
      <c r="W64" s="14">
        <f t="shared" si="17"/>
        <v>0</v>
      </c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92"/>
      <c r="AR64" s="54"/>
      <c r="AS64" s="80"/>
      <c r="AT64" s="80"/>
      <c r="AU64" s="80"/>
      <c r="AV64" s="80"/>
      <c r="AW64" s="54"/>
      <c r="AX64" s="55"/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93">
        <f t="shared" si="5"/>
        <v>0</v>
      </c>
      <c r="BF64" s="46">
        <f t="shared" si="18"/>
        <v>0</v>
      </c>
    </row>
    <row r="65" spans="1:58" ht="15.75" hidden="1" customHeight="1" x14ac:dyDescent="0.25">
      <c r="A65" s="91"/>
      <c r="B65" s="215"/>
      <c r="C65" s="215"/>
      <c r="D65" s="53" t="s">
        <v>25</v>
      </c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14">
        <v>0</v>
      </c>
      <c r="W65" s="14">
        <f t="shared" si="17"/>
        <v>0</v>
      </c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92"/>
      <c r="AR65" s="54"/>
      <c r="AS65" s="80"/>
      <c r="AT65" s="80"/>
      <c r="AU65" s="80"/>
      <c r="AV65" s="80"/>
      <c r="AW65" s="54"/>
      <c r="AX65" s="55"/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93">
        <f t="shared" si="5"/>
        <v>0</v>
      </c>
      <c r="BF65" s="46">
        <f t="shared" si="18"/>
        <v>0</v>
      </c>
    </row>
    <row r="66" spans="1:58" ht="15.75" hidden="1" customHeight="1" x14ac:dyDescent="0.25">
      <c r="A66" s="91"/>
      <c r="B66" s="215"/>
      <c r="C66" s="215"/>
      <c r="D66" s="53" t="s">
        <v>21</v>
      </c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14">
        <v>0</v>
      </c>
      <c r="W66" s="14">
        <f t="shared" si="17"/>
        <v>0</v>
      </c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92"/>
      <c r="AR66" s="54"/>
      <c r="AS66" s="80"/>
      <c r="AT66" s="80"/>
      <c r="AU66" s="80"/>
      <c r="AV66" s="80"/>
      <c r="AW66" s="54"/>
      <c r="AX66" s="55"/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93">
        <f t="shared" si="5"/>
        <v>0</v>
      </c>
      <c r="BF66" s="46">
        <f t="shared" si="18"/>
        <v>0</v>
      </c>
    </row>
    <row r="67" spans="1:58" ht="0.75" hidden="1" customHeight="1" x14ac:dyDescent="0.25">
      <c r="A67" s="91"/>
      <c r="B67" s="215"/>
      <c r="C67" s="216"/>
      <c r="D67" s="53" t="s">
        <v>25</v>
      </c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14">
        <v>0</v>
      </c>
      <c r="W67" s="14">
        <f t="shared" si="17"/>
        <v>0</v>
      </c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92"/>
      <c r="AR67" s="54"/>
      <c r="AS67" s="80"/>
      <c r="AT67" s="80"/>
      <c r="AU67" s="80"/>
      <c r="AV67" s="80"/>
      <c r="AW67" s="54"/>
      <c r="AX67" s="55"/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93">
        <f t="shared" si="5"/>
        <v>0</v>
      </c>
      <c r="BF67" s="46">
        <f t="shared" si="18"/>
        <v>0</v>
      </c>
    </row>
    <row r="68" spans="1:58" ht="45" hidden="1" customHeight="1" x14ac:dyDescent="0.25">
      <c r="A68" s="91"/>
      <c r="B68" s="215"/>
      <c r="C68" s="216"/>
      <c r="D68" s="53" t="s">
        <v>21</v>
      </c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14">
        <v>0</v>
      </c>
      <c r="W68" s="14">
        <f t="shared" si="17"/>
        <v>0</v>
      </c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92"/>
      <c r="AR68" s="54"/>
      <c r="AS68" s="80"/>
      <c r="AT68" s="80"/>
      <c r="AU68" s="80"/>
      <c r="AV68" s="80"/>
      <c r="AW68" s="54"/>
      <c r="AX68" s="55"/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93">
        <f t="shared" si="5"/>
        <v>0</v>
      </c>
      <c r="BF68" s="46">
        <f t="shared" si="18"/>
        <v>0</v>
      </c>
    </row>
    <row r="69" spans="1:58" ht="24" customHeight="1" x14ac:dyDescent="0.25">
      <c r="A69" s="113"/>
      <c r="B69" s="221" t="s">
        <v>33</v>
      </c>
      <c r="C69" s="222"/>
      <c r="D69" s="223"/>
      <c r="E69" s="14">
        <v>36</v>
      </c>
      <c r="F69" s="153">
        <v>36</v>
      </c>
      <c r="G69" s="153">
        <v>36</v>
      </c>
      <c r="H69" s="153">
        <v>36</v>
      </c>
      <c r="I69" s="153">
        <v>36</v>
      </c>
      <c r="J69" s="153">
        <v>36</v>
      </c>
      <c r="K69" s="153">
        <v>36</v>
      </c>
      <c r="L69" s="153">
        <v>36</v>
      </c>
      <c r="M69" s="153">
        <v>36</v>
      </c>
      <c r="N69" s="153">
        <v>36</v>
      </c>
      <c r="O69" s="153">
        <v>36</v>
      </c>
      <c r="P69" s="153">
        <v>36</v>
      </c>
      <c r="Q69" s="153">
        <v>36</v>
      </c>
      <c r="R69" s="153">
        <v>36</v>
      </c>
      <c r="S69" s="153">
        <v>36</v>
      </c>
      <c r="T69" s="153">
        <v>36</v>
      </c>
      <c r="U69" s="153">
        <v>36</v>
      </c>
      <c r="V69" s="14">
        <v>0</v>
      </c>
      <c r="W69" s="46">
        <f>SUM(W6+W16+W37)</f>
        <v>594</v>
      </c>
      <c r="X69" s="14">
        <v>36</v>
      </c>
      <c r="Y69" s="153">
        <v>36</v>
      </c>
      <c r="Z69" s="153">
        <v>36</v>
      </c>
      <c r="AA69" s="153">
        <v>36</v>
      </c>
      <c r="AB69" s="153">
        <v>36</v>
      </c>
      <c r="AC69" s="153">
        <v>36</v>
      </c>
      <c r="AD69" s="153">
        <v>36</v>
      </c>
      <c r="AE69" s="153">
        <v>36</v>
      </c>
      <c r="AF69" s="153">
        <v>36</v>
      </c>
      <c r="AG69" s="153">
        <v>36</v>
      </c>
      <c r="AH69" s="153">
        <v>36</v>
      </c>
      <c r="AI69" s="153">
        <v>36</v>
      </c>
      <c r="AJ69" s="153">
        <v>36</v>
      </c>
      <c r="AK69" s="153">
        <v>36</v>
      </c>
      <c r="AL69" s="153">
        <v>36</v>
      </c>
      <c r="AM69" s="153">
        <v>36</v>
      </c>
      <c r="AN69" s="153">
        <v>36</v>
      </c>
      <c r="AO69" s="153">
        <v>36</v>
      </c>
      <c r="AP69" s="153">
        <v>36</v>
      </c>
      <c r="AQ69" s="153">
        <v>36</v>
      </c>
      <c r="AR69" s="153">
        <v>36</v>
      </c>
      <c r="AS69" s="153">
        <v>36</v>
      </c>
      <c r="AT69" s="153">
        <v>36</v>
      </c>
      <c r="AU69" s="153">
        <v>36</v>
      </c>
      <c r="AV69" s="14">
        <f t="shared" ref="AV69:BD69" si="19">AV6+AV16+AV37</f>
        <v>0</v>
      </c>
      <c r="AW69" s="14">
        <f t="shared" si="19"/>
        <v>0</v>
      </c>
      <c r="AX69" s="14">
        <f t="shared" si="19"/>
        <v>0</v>
      </c>
      <c r="AY69" s="14">
        <f t="shared" si="19"/>
        <v>0</v>
      </c>
      <c r="AZ69" s="14">
        <f t="shared" si="19"/>
        <v>0</v>
      </c>
      <c r="BA69" s="14">
        <f t="shared" si="19"/>
        <v>0</v>
      </c>
      <c r="BB69" s="14">
        <f t="shared" si="19"/>
        <v>0</v>
      </c>
      <c r="BC69" s="14">
        <f t="shared" si="19"/>
        <v>0</v>
      </c>
      <c r="BD69" s="14">
        <f t="shared" si="19"/>
        <v>0</v>
      </c>
      <c r="BE69" s="14">
        <f>SUM(BE6+BE16+BE37)</f>
        <v>864</v>
      </c>
      <c r="BF69" s="14">
        <f>SUM(W69+BE69)</f>
        <v>1458</v>
      </c>
    </row>
    <row r="70" spans="1:58" ht="24" customHeight="1" x14ac:dyDescent="0.25">
      <c r="A70" s="113"/>
      <c r="B70" s="165"/>
      <c r="C70" s="217"/>
      <c r="D70" s="218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46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</row>
    <row r="71" spans="1:58" ht="27.75" customHeight="1" x14ac:dyDescent="0.25">
      <c r="A71" s="114"/>
      <c r="B71" s="211"/>
      <c r="C71" s="212"/>
      <c r="D71" s="213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96"/>
      <c r="U71" s="96"/>
      <c r="V71" s="14"/>
      <c r="W71" s="97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96"/>
    </row>
    <row r="72" spans="1:58" x14ac:dyDescent="0.25">
      <c r="AV72" s="115"/>
      <c r="AW72" s="115"/>
      <c r="AX72" s="115"/>
      <c r="AY72" s="115"/>
      <c r="AZ72" s="115"/>
      <c r="BA72" s="115"/>
      <c r="BB72" s="115"/>
      <c r="BC72" s="115"/>
      <c r="BD72" s="115"/>
    </row>
    <row r="73" spans="1:58" x14ac:dyDescent="0.25"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115"/>
      <c r="AW73" s="115"/>
      <c r="AX73" s="115"/>
      <c r="AY73" s="115"/>
      <c r="AZ73" s="115"/>
      <c r="BA73" s="115"/>
      <c r="BB73" s="115"/>
      <c r="BC73" s="115"/>
      <c r="BD73" s="115"/>
    </row>
    <row r="74" spans="1:58" x14ac:dyDescent="0.25"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</row>
    <row r="75" spans="1:58" x14ac:dyDescent="0.25"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</row>
    <row r="76" spans="1:58" x14ac:dyDescent="0.25"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</row>
  </sheetData>
  <mergeCells count="68">
    <mergeCell ref="C57:C58"/>
    <mergeCell ref="B49:B50"/>
    <mergeCell ref="C49:C50"/>
    <mergeCell ref="B53:B54"/>
    <mergeCell ref="C53:C54"/>
    <mergeCell ref="B6:B7"/>
    <mergeCell ref="C6:C7"/>
    <mergeCell ref="B16:B19"/>
    <mergeCell ref="C16:C19"/>
    <mergeCell ref="C37:C40"/>
    <mergeCell ref="B37:B40"/>
    <mergeCell ref="B20:B21"/>
    <mergeCell ref="C20:C21"/>
    <mergeCell ref="B41:B42"/>
    <mergeCell ref="C41:C42"/>
    <mergeCell ref="B63:B64"/>
    <mergeCell ref="C63:C64"/>
    <mergeCell ref="B69:D69"/>
    <mergeCell ref="B43:B44"/>
    <mergeCell ref="C43:C44"/>
    <mergeCell ref="B45:B46"/>
    <mergeCell ref="C45:C46"/>
    <mergeCell ref="B59:B60"/>
    <mergeCell ref="C59:C60"/>
    <mergeCell ref="B51:B52"/>
    <mergeCell ref="B55:B56"/>
    <mergeCell ref="C51:C52"/>
    <mergeCell ref="C55:C56"/>
    <mergeCell ref="B57:B58"/>
    <mergeCell ref="B71:D71"/>
    <mergeCell ref="AC73:AU76"/>
    <mergeCell ref="B65:B66"/>
    <mergeCell ref="C65:C66"/>
    <mergeCell ref="B67:B68"/>
    <mergeCell ref="C67:C68"/>
    <mergeCell ref="B70:D70"/>
    <mergeCell ref="D1:D5"/>
    <mergeCell ref="BF1:BF5"/>
    <mergeCell ref="E2:BE2"/>
    <mergeCell ref="E4:BE4"/>
    <mergeCell ref="O1:Q1"/>
    <mergeCell ref="AB1:AD1"/>
    <mergeCell ref="AO1:AQ1"/>
    <mergeCell ref="AS1:AU1"/>
    <mergeCell ref="AW1:AZ1"/>
    <mergeCell ref="BB1:BD1"/>
    <mergeCell ref="F1:H1"/>
    <mergeCell ref="J1:M1"/>
    <mergeCell ref="S1:U1"/>
    <mergeCell ref="W1:Z1"/>
    <mergeCell ref="AF1:AH1"/>
    <mergeCell ref="AJ1:AM1"/>
    <mergeCell ref="A1:A5"/>
    <mergeCell ref="B1:B5"/>
    <mergeCell ref="C1:C5"/>
    <mergeCell ref="A6:A62"/>
    <mergeCell ref="B8:B9"/>
    <mergeCell ref="C8:C9"/>
    <mergeCell ref="B10:B11"/>
    <mergeCell ref="B12:B13"/>
    <mergeCell ref="B14:B15"/>
    <mergeCell ref="C10:C11"/>
    <mergeCell ref="C12:C13"/>
    <mergeCell ref="C14:C15"/>
    <mergeCell ref="B22:B34"/>
    <mergeCell ref="C22:C34"/>
    <mergeCell ref="B35:B36"/>
    <mergeCell ref="C35:C36"/>
  </mergeCell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74"/>
  <sheetViews>
    <sheetView view="pageBreakPreview" topLeftCell="A3" zoomScale="50" zoomScaleNormal="50" zoomScaleSheetLayoutView="50" workbookViewId="0">
      <selection activeCell="A6" sqref="A6:A71"/>
    </sheetView>
  </sheetViews>
  <sheetFormatPr defaultRowHeight="15" x14ac:dyDescent="0.25"/>
  <cols>
    <col min="1" max="1" width="3.5703125" style="11" customWidth="1"/>
    <col min="2" max="2" width="12.140625" style="11" customWidth="1"/>
    <col min="3" max="3" width="30" style="11" customWidth="1"/>
    <col min="4" max="4" width="17.42578125" style="11" customWidth="1"/>
    <col min="5" max="21" width="3.7109375" style="11" customWidth="1"/>
    <col min="22" max="22" width="4.28515625" style="11" customWidth="1"/>
    <col min="23" max="23" width="5.7109375" style="11" customWidth="1"/>
    <col min="24" max="34" width="3.7109375" style="11" customWidth="1"/>
    <col min="35" max="35" width="4.42578125" style="11" customWidth="1"/>
    <col min="36" max="56" width="3.7109375" style="11" customWidth="1"/>
    <col min="57" max="57" width="7" style="11" customWidth="1"/>
    <col min="58" max="58" width="6.5703125" style="11" customWidth="1"/>
    <col min="59" max="16384" width="9.140625" style="11"/>
  </cols>
  <sheetData>
    <row r="1" spans="1:58" ht="77.25" x14ac:dyDescent="0.25">
      <c r="A1" s="155" t="s">
        <v>0</v>
      </c>
      <c r="B1" s="155" t="s">
        <v>1</v>
      </c>
      <c r="C1" s="168" t="s">
        <v>2</v>
      </c>
      <c r="D1" s="169" t="s">
        <v>3</v>
      </c>
      <c r="E1" s="154" t="s">
        <v>147</v>
      </c>
      <c r="F1" s="161" t="s">
        <v>4</v>
      </c>
      <c r="G1" s="161"/>
      <c r="H1" s="161"/>
      <c r="I1" s="154" t="s">
        <v>148</v>
      </c>
      <c r="J1" s="161" t="s">
        <v>5</v>
      </c>
      <c r="K1" s="161"/>
      <c r="L1" s="161"/>
      <c r="M1" s="161"/>
      <c r="N1" s="154" t="s">
        <v>149</v>
      </c>
      <c r="O1" s="159" t="s">
        <v>6</v>
      </c>
      <c r="P1" s="159"/>
      <c r="Q1" s="159"/>
      <c r="R1" s="154" t="s">
        <v>150</v>
      </c>
      <c r="S1" s="159" t="s">
        <v>7</v>
      </c>
      <c r="T1" s="159"/>
      <c r="U1" s="159"/>
      <c r="V1" s="154" t="s">
        <v>151</v>
      </c>
      <c r="W1" s="159" t="s">
        <v>8</v>
      </c>
      <c r="X1" s="159"/>
      <c r="Y1" s="159"/>
      <c r="Z1" s="159"/>
      <c r="AA1" s="154" t="s">
        <v>152</v>
      </c>
      <c r="AB1" s="159" t="s">
        <v>9</v>
      </c>
      <c r="AC1" s="160"/>
      <c r="AD1" s="160"/>
      <c r="AE1" s="154" t="s">
        <v>153</v>
      </c>
      <c r="AF1" s="159" t="s">
        <v>54</v>
      </c>
      <c r="AG1" s="159"/>
      <c r="AH1" s="159"/>
      <c r="AI1" s="154" t="s">
        <v>154</v>
      </c>
      <c r="AJ1" s="159" t="s">
        <v>10</v>
      </c>
      <c r="AK1" s="159"/>
      <c r="AL1" s="159"/>
      <c r="AM1" s="159"/>
      <c r="AN1" s="154" t="s">
        <v>155</v>
      </c>
      <c r="AO1" s="159" t="s">
        <v>11</v>
      </c>
      <c r="AP1" s="159"/>
      <c r="AQ1" s="159"/>
      <c r="AR1" s="154" t="s">
        <v>156</v>
      </c>
      <c r="AS1" s="159" t="s">
        <v>12</v>
      </c>
      <c r="AT1" s="159"/>
      <c r="AU1" s="159"/>
      <c r="AV1" s="154" t="s">
        <v>157</v>
      </c>
      <c r="AW1" s="159" t="s">
        <v>13</v>
      </c>
      <c r="AX1" s="159"/>
      <c r="AY1" s="159"/>
      <c r="AZ1" s="159"/>
      <c r="BA1" s="10" t="s">
        <v>129</v>
      </c>
      <c r="BB1" s="159" t="s">
        <v>14</v>
      </c>
      <c r="BC1" s="159"/>
      <c r="BD1" s="159"/>
      <c r="BE1" s="10" t="s">
        <v>130</v>
      </c>
      <c r="BF1" s="155" t="s">
        <v>15</v>
      </c>
    </row>
    <row r="2" spans="1:58" x14ac:dyDescent="0.25">
      <c r="A2" s="155"/>
      <c r="B2" s="155"/>
      <c r="C2" s="168"/>
      <c r="D2" s="169"/>
      <c r="E2" s="156" t="s">
        <v>16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5"/>
    </row>
    <row r="3" spans="1:58" x14ac:dyDescent="0.25">
      <c r="A3" s="155"/>
      <c r="B3" s="155"/>
      <c r="C3" s="168"/>
      <c r="D3" s="169"/>
      <c r="E3" s="1">
        <v>35</v>
      </c>
      <c r="F3" s="1">
        <v>36</v>
      </c>
      <c r="G3" s="1">
        <v>37</v>
      </c>
      <c r="H3" s="1">
        <v>38</v>
      </c>
      <c r="I3" s="1">
        <v>39</v>
      </c>
      <c r="J3" s="2">
        <v>40</v>
      </c>
      <c r="K3" s="3">
        <v>41</v>
      </c>
      <c r="L3" s="3">
        <v>42</v>
      </c>
      <c r="M3" s="3">
        <v>43</v>
      </c>
      <c r="N3" s="3">
        <v>44</v>
      </c>
      <c r="O3" s="3">
        <v>45</v>
      </c>
      <c r="P3" s="3">
        <v>46</v>
      </c>
      <c r="Q3" s="3">
        <v>47</v>
      </c>
      <c r="R3" s="3">
        <v>48</v>
      </c>
      <c r="S3" s="3">
        <v>49</v>
      </c>
      <c r="T3" s="3">
        <v>50</v>
      </c>
      <c r="U3" s="3">
        <v>51</v>
      </c>
      <c r="V3" s="6">
        <v>52</v>
      </c>
      <c r="W3" s="6">
        <v>1</v>
      </c>
      <c r="X3" s="3">
        <v>2</v>
      </c>
      <c r="Y3" s="3">
        <v>3</v>
      </c>
      <c r="Z3" s="3">
        <v>4</v>
      </c>
      <c r="AA3" s="3">
        <v>5</v>
      </c>
      <c r="AB3" s="3">
        <v>6</v>
      </c>
      <c r="AC3" s="3">
        <v>7</v>
      </c>
      <c r="AD3" s="3">
        <v>8</v>
      </c>
      <c r="AE3" s="3">
        <v>9</v>
      </c>
      <c r="AF3" s="3">
        <v>10</v>
      </c>
      <c r="AG3" s="3">
        <v>11</v>
      </c>
      <c r="AH3" s="3">
        <v>12</v>
      </c>
      <c r="AI3" s="3">
        <v>13</v>
      </c>
      <c r="AJ3" s="3">
        <v>14</v>
      </c>
      <c r="AK3" s="3">
        <v>15</v>
      </c>
      <c r="AL3" s="3">
        <v>16</v>
      </c>
      <c r="AM3" s="3">
        <v>17</v>
      </c>
      <c r="AN3" s="3">
        <v>18</v>
      </c>
      <c r="AO3" s="3">
        <v>19</v>
      </c>
      <c r="AP3" s="3">
        <v>20</v>
      </c>
      <c r="AQ3" s="3">
        <v>21</v>
      </c>
      <c r="AR3" s="3">
        <v>22</v>
      </c>
      <c r="AS3" s="3">
        <v>23</v>
      </c>
      <c r="AT3" s="3">
        <v>24</v>
      </c>
      <c r="AU3" s="3">
        <v>25</v>
      </c>
      <c r="AV3" s="3">
        <v>26</v>
      </c>
      <c r="AW3" s="3">
        <v>27</v>
      </c>
      <c r="AX3" s="3">
        <v>28</v>
      </c>
      <c r="AY3" s="3">
        <v>29</v>
      </c>
      <c r="AZ3" s="3">
        <v>30</v>
      </c>
      <c r="BA3" s="3">
        <v>31</v>
      </c>
      <c r="BB3" s="3">
        <v>32</v>
      </c>
      <c r="BC3" s="3">
        <v>33</v>
      </c>
      <c r="BD3" s="3">
        <v>34</v>
      </c>
      <c r="BE3" s="3"/>
      <c r="BF3" s="155"/>
    </row>
    <row r="4" spans="1:58" x14ac:dyDescent="0.25">
      <c r="A4" s="155"/>
      <c r="B4" s="155"/>
      <c r="C4" s="168"/>
      <c r="D4" s="169"/>
      <c r="E4" s="158" t="s">
        <v>17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5"/>
    </row>
    <row r="5" spans="1:58" x14ac:dyDescent="0.25">
      <c r="A5" s="155"/>
      <c r="B5" s="155"/>
      <c r="C5" s="168"/>
      <c r="D5" s="169"/>
      <c r="E5" s="5">
        <v>1</v>
      </c>
      <c r="F5" s="5">
        <v>2</v>
      </c>
      <c r="G5" s="1">
        <v>3</v>
      </c>
      <c r="H5" s="1">
        <v>4</v>
      </c>
      <c r="I5" s="1">
        <v>5</v>
      </c>
      <c r="J5" s="1">
        <v>6</v>
      </c>
      <c r="K5" s="1">
        <v>7</v>
      </c>
      <c r="L5" s="1">
        <v>8</v>
      </c>
      <c r="M5" s="1">
        <v>9</v>
      </c>
      <c r="N5" s="1">
        <v>10</v>
      </c>
      <c r="O5" s="1">
        <v>11</v>
      </c>
      <c r="P5" s="1">
        <v>12</v>
      </c>
      <c r="Q5" s="1">
        <v>13</v>
      </c>
      <c r="R5" s="1">
        <v>14</v>
      </c>
      <c r="S5" s="1">
        <v>15</v>
      </c>
      <c r="T5" s="1">
        <v>16</v>
      </c>
      <c r="U5" s="1">
        <v>17</v>
      </c>
      <c r="V5" s="7">
        <v>18</v>
      </c>
      <c r="W5" s="7">
        <v>19</v>
      </c>
      <c r="X5" s="1">
        <v>20</v>
      </c>
      <c r="Y5" s="1">
        <v>21</v>
      </c>
      <c r="Z5" s="1">
        <v>22</v>
      </c>
      <c r="AA5" s="3">
        <v>23</v>
      </c>
      <c r="AB5" s="3">
        <v>24</v>
      </c>
      <c r="AC5" s="3">
        <v>25</v>
      </c>
      <c r="AD5" s="3">
        <v>26</v>
      </c>
      <c r="AE5" s="3">
        <v>27</v>
      </c>
      <c r="AF5" s="3">
        <v>28</v>
      </c>
      <c r="AG5" s="3">
        <v>29</v>
      </c>
      <c r="AH5" s="3">
        <v>30</v>
      </c>
      <c r="AI5" s="3">
        <v>31</v>
      </c>
      <c r="AJ5" s="3">
        <v>32</v>
      </c>
      <c r="AK5" s="3">
        <v>33</v>
      </c>
      <c r="AL5" s="3">
        <v>34</v>
      </c>
      <c r="AM5" s="3">
        <v>35</v>
      </c>
      <c r="AN5" s="3">
        <v>36</v>
      </c>
      <c r="AO5" s="3">
        <v>37</v>
      </c>
      <c r="AP5" s="3">
        <v>38</v>
      </c>
      <c r="AQ5" s="3">
        <v>39</v>
      </c>
      <c r="AR5" s="3">
        <v>40</v>
      </c>
      <c r="AS5" s="3">
        <v>41</v>
      </c>
      <c r="AT5" s="3">
        <v>42</v>
      </c>
      <c r="AU5" s="3">
        <v>43</v>
      </c>
      <c r="AV5" s="3">
        <v>44</v>
      </c>
      <c r="AW5" s="3">
        <v>45</v>
      </c>
      <c r="AX5" s="3">
        <v>46</v>
      </c>
      <c r="AY5" s="3">
        <v>47</v>
      </c>
      <c r="AZ5" s="3">
        <v>48</v>
      </c>
      <c r="BA5" s="3">
        <v>49</v>
      </c>
      <c r="BB5" s="3">
        <v>50</v>
      </c>
      <c r="BC5" s="3">
        <v>51</v>
      </c>
      <c r="BD5" s="3">
        <v>52</v>
      </c>
      <c r="BE5" s="3"/>
      <c r="BF5" s="155"/>
    </row>
    <row r="6" spans="1:58" ht="28.5" customHeight="1" x14ac:dyDescent="0.25">
      <c r="A6" s="201" t="s">
        <v>146</v>
      </c>
      <c r="B6" s="187" t="s">
        <v>37</v>
      </c>
      <c r="C6" s="185" t="s">
        <v>98</v>
      </c>
      <c r="D6" s="12" t="s">
        <v>25</v>
      </c>
      <c r="E6" s="64">
        <f t="shared" ref="E6:U6" si="0">E8+E10</f>
        <v>4</v>
      </c>
      <c r="F6" s="64">
        <f t="shared" si="0"/>
        <v>4</v>
      </c>
      <c r="G6" s="64">
        <f t="shared" si="0"/>
        <v>4</v>
      </c>
      <c r="H6" s="64">
        <f t="shared" si="0"/>
        <v>4</v>
      </c>
      <c r="I6" s="64">
        <f t="shared" si="0"/>
        <v>4</v>
      </c>
      <c r="J6" s="64">
        <f t="shared" si="0"/>
        <v>4</v>
      </c>
      <c r="K6" s="64">
        <f t="shared" si="0"/>
        <v>4</v>
      </c>
      <c r="L6" s="64">
        <f t="shared" si="0"/>
        <v>4</v>
      </c>
      <c r="M6" s="64">
        <f t="shared" si="0"/>
        <v>4</v>
      </c>
      <c r="N6" s="64">
        <f t="shared" si="0"/>
        <v>4</v>
      </c>
      <c r="O6" s="64">
        <f t="shared" si="0"/>
        <v>4</v>
      </c>
      <c r="P6" s="64">
        <f t="shared" si="0"/>
        <v>4</v>
      </c>
      <c r="Q6" s="64">
        <f t="shared" si="0"/>
        <v>6</v>
      </c>
      <c r="R6" s="64">
        <f t="shared" si="0"/>
        <v>6</v>
      </c>
      <c r="S6" s="64">
        <f t="shared" si="0"/>
        <v>4</v>
      </c>
      <c r="T6" s="64">
        <f t="shared" si="0"/>
        <v>0</v>
      </c>
      <c r="U6" s="64">
        <f t="shared" si="0"/>
        <v>0</v>
      </c>
      <c r="V6" s="15">
        <v>0</v>
      </c>
      <c r="W6" s="15">
        <f>SUM(E6:V6)</f>
        <v>64</v>
      </c>
      <c r="X6" s="64">
        <f t="shared" ref="X6:AU6" si="1">X8+X10</f>
        <v>16</v>
      </c>
      <c r="Y6" s="64">
        <f t="shared" si="1"/>
        <v>16</v>
      </c>
      <c r="Z6" s="64">
        <f t="shared" si="1"/>
        <v>16</v>
      </c>
      <c r="AA6" s="64">
        <f t="shared" si="1"/>
        <v>16</v>
      </c>
      <c r="AB6" s="64">
        <f t="shared" si="1"/>
        <v>0</v>
      </c>
      <c r="AC6" s="64">
        <f t="shared" si="1"/>
        <v>0</v>
      </c>
      <c r="AD6" s="64">
        <f t="shared" si="1"/>
        <v>0</v>
      </c>
      <c r="AE6" s="64">
        <f t="shared" si="1"/>
        <v>0</v>
      </c>
      <c r="AF6" s="64">
        <f t="shared" si="1"/>
        <v>0</v>
      </c>
      <c r="AG6" s="64">
        <f t="shared" si="1"/>
        <v>0</v>
      </c>
      <c r="AH6" s="64">
        <f t="shared" si="1"/>
        <v>0</v>
      </c>
      <c r="AI6" s="64">
        <f t="shared" si="1"/>
        <v>0</v>
      </c>
      <c r="AJ6" s="64">
        <f t="shared" si="1"/>
        <v>0</v>
      </c>
      <c r="AK6" s="64">
        <f t="shared" si="1"/>
        <v>0</v>
      </c>
      <c r="AL6" s="64">
        <f t="shared" si="1"/>
        <v>0</v>
      </c>
      <c r="AM6" s="64">
        <f t="shared" si="1"/>
        <v>0</v>
      </c>
      <c r="AN6" s="64">
        <f t="shared" si="1"/>
        <v>0</v>
      </c>
      <c r="AO6" s="64">
        <f t="shared" si="1"/>
        <v>0</v>
      </c>
      <c r="AP6" s="64">
        <f t="shared" si="1"/>
        <v>0</v>
      </c>
      <c r="AQ6" s="64">
        <f t="shared" si="1"/>
        <v>0</v>
      </c>
      <c r="AR6" s="64">
        <f t="shared" si="1"/>
        <v>0</v>
      </c>
      <c r="AS6" s="64">
        <f t="shared" si="1"/>
        <v>0</v>
      </c>
      <c r="AT6" s="64">
        <f t="shared" si="1"/>
        <v>0</v>
      </c>
      <c r="AU6" s="64">
        <f t="shared" si="1"/>
        <v>0</v>
      </c>
      <c r="AV6" s="76">
        <v>0</v>
      </c>
      <c r="AW6" s="76">
        <v>0</v>
      </c>
      <c r="AX6" s="76">
        <v>0</v>
      </c>
      <c r="AY6" s="76">
        <v>0</v>
      </c>
      <c r="AZ6" s="76">
        <v>0</v>
      </c>
      <c r="BA6" s="76">
        <v>0</v>
      </c>
      <c r="BB6" s="76">
        <v>0</v>
      </c>
      <c r="BC6" s="76">
        <v>0</v>
      </c>
      <c r="BD6" s="76">
        <v>0</v>
      </c>
      <c r="BE6" s="14">
        <f>SUM(X6:BD6)</f>
        <v>64</v>
      </c>
      <c r="BF6" s="14">
        <f t="shared" ref="BF6:BF27" si="2">W6+BE6</f>
        <v>128</v>
      </c>
    </row>
    <row r="7" spans="1:58" ht="19.5" customHeight="1" x14ac:dyDescent="0.25">
      <c r="A7" s="202"/>
      <c r="B7" s="188"/>
      <c r="C7" s="196"/>
      <c r="D7" s="12" t="s">
        <v>21</v>
      </c>
      <c r="E7" s="64">
        <v>2</v>
      </c>
      <c r="F7" s="64">
        <v>2</v>
      </c>
      <c r="G7" s="64">
        <v>2</v>
      </c>
      <c r="H7" s="64">
        <v>2</v>
      </c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15">
        <v>0</v>
      </c>
      <c r="W7" s="15">
        <f>SUM(E7:S7)</f>
        <v>8</v>
      </c>
      <c r="X7" s="64">
        <v>2</v>
      </c>
      <c r="Y7" s="64">
        <v>2</v>
      </c>
      <c r="Z7" s="64">
        <v>2</v>
      </c>
      <c r="AA7" s="64">
        <v>2</v>
      </c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76"/>
      <c r="AW7" s="76"/>
      <c r="AX7" s="76"/>
      <c r="AY7" s="76"/>
      <c r="AZ7" s="76"/>
      <c r="BA7" s="76"/>
      <c r="BB7" s="76"/>
      <c r="BC7" s="76"/>
      <c r="BD7" s="76"/>
      <c r="BE7" s="14">
        <f>SUM(X7:AA7)</f>
        <v>8</v>
      </c>
      <c r="BF7" s="14">
        <f>SUM(W7+BE7)</f>
        <v>16</v>
      </c>
    </row>
    <row r="8" spans="1:58" ht="15" customHeight="1" x14ac:dyDescent="0.25">
      <c r="A8" s="202"/>
      <c r="B8" s="181" t="s">
        <v>39</v>
      </c>
      <c r="C8" s="181" t="s">
        <v>24</v>
      </c>
      <c r="D8" s="34" t="s">
        <v>25</v>
      </c>
      <c r="E8" s="40">
        <v>2</v>
      </c>
      <c r="F8" s="40">
        <v>2</v>
      </c>
      <c r="G8" s="40">
        <v>2</v>
      </c>
      <c r="H8" s="40">
        <v>2</v>
      </c>
      <c r="I8" s="40">
        <v>2</v>
      </c>
      <c r="J8" s="40">
        <v>2</v>
      </c>
      <c r="K8" s="40">
        <v>2</v>
      </c>
      <c r="L8" s="40">
        <v>2</v>
      </c>
      <c r="M8" s="40">
        <v>2</v>
      </c>
      <c r="N8" s="40">
        <v>2</v>
      </c>
      <c r="O8" s="40">
        <v>2</v>
      </c>
      <c r="P8" s="40">
        <v>2</v>
      </c>
      <c r="Q8" s="40">
        <v>4</v>
      </c>
      <c r="R8" s="40">
        <v>2</v>
      </c>
      <c r="S8" s="40">
        <v>2</v>
      </c>
      <c r="T8" s="40"/>
      <c r="U8" s="40"/>
      <c r="V8" s="15">
        <v>0</v>
      </c>
      <c r="W8" s="15">
        <f t="shared" ref="W8:W65" si="3">SUM(E8:V8)</f>
        <v>32</v>
      </c>
      <c r="X8" s="40">
        <v>8</v>
      </c>
      <c r="Y8" s="40">
        <v>8</v>
      </c>
      <c r="Z8" s="40">
        <v>8</v>
      </c>
      <c r="AA8" s="29">
        <v>8</v>
      </c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76">
        <v>0</v>
      </c>
      <c r="AW8" s="76">
        <v>0</v>
      </c>
      <c r="AX8" s="76">
        <v>0</v>
      </c>
      <c r="AY8" s="76">
        <v>0</v>
      </c>
      <c r="AZ8" s="76">
        <v>0</v>
      </c>
      <c r="BA8" s="76">
        <v>0</v>
      </c>
      <c r="BB8" s="76">
        <v>0</v>
      </c>
      <c r="BC8" s="76">
        <v>0</v>
      </c>
      <c r="BD8" s="76">
        <v>0</v>
      </c>
      <c r="BE8" s="14">
        <f>SUM(X8:BD8)</f>
        <v>32</v>
      </c>
      <c r="BF8" s="14">
        <f t="shared" si="2"/>
        <v>64</v>
      </c>
    </row>
    <row r="9" spans="1:58" ht="15" customHeight="1" x14ac:dyDescent="0.25">
      <c r="A9" s="202"/>
      <c r="B9" s="207"/>
      <c r="C9" s="207"/>
      <c r="D9" s="34" t="s">
        <v>21</v>
      </c>
      <c r="E9" s="40">
        <v>2</v>
      </c>
      <c r="F9" s="40">
        <v>2</v>
      </c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15">
        <v>0</v>
      </c>
      <c r="W9" s="15">
        <v>4</v>
      </c>
      <c r="X9" s="40">
        <v>2</v>
      </c>
      <c r="Y9" s="40">
        <v>2</v>
      </c>
      <c r="Z9" s="40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76"/>
      <c r="AW9" s="76"/>
      <c r="AX9" s="76"/>
      <c r="AY9" s="76"/>
      <c r="AZ9" s="76"/>
      <c r="BA9" s="76"/>
      <c r="BB9" s="76"/>
      <c r="BC9" s="76"/>
      <c r="BD9" s="76"/>
      <c r="BE9" s="14">
        <v>4</v>
      </c>
      <c r="BF9" s="14">
        <v>8</v>
      </c>
    </row>
    <row r="10" spans="1:58" ht="16.5" customHeight="1" x14ac:dyDescent="0.25">
      <c r="A10" s="202"/>
      <c r="B10" s="181" t="s">
        <v>40</v>
      </c>
      <c r="C10" s="183" t="s">
        <v>27</v>
      </c>
      <c r="D10" s="34" t="s">
        <v>25</v>
      </c>
      <c r="E10" s="40">
        <v>2</v>
      </c>
      <c r="F10" s="40">
        <v>2</v>
      </c>
      <c r="G10" s="40">
        <v>2</v>
      </c>
      <c r="H10" s="40">
        <v>2</v>
      </c>
      <c r="I10" s="40">
        <v>2</v>
      </c>
      <c r="J10" s="40">
        <v>2</v>
      </c>
      <c r="K10" s="40">
        <v>2</v>
      </c>
      <c r="L10" s="40">
        <v>2</v>
      </c>
      <c r="M10" s="40">
        <v>2</v>
      </c>
      <c r="N10" s="40">
        <v>2</v>
      </c>
      <c r="O10" s="40">
        <v>2</v>
      </c>
      <c r="P10" s="40">
        <v>2</v>
      </c>
      <c r="Q10" s="40">
        <v>2</v>
      </c>
      <c r="R10" s="40">
        <v>4</v>
      </c>
      <c r="S10" s="40">
        <v>2</v>
      </c>
      <c r="T10" s="40"/>
      <c r="U10" s="40"/>
      <c r="V10" s="15">
        <v>0</v>
      </c>
      <c r="W10" s="15">
        <f t="shared" si="3"/>
        <v>32</v>
      </c>
      <c r="X10" s="40">
        <v>8</v>
      </c>
      <c r="Y10" s="40">
        <v>8</v>
      </c>
      <c r="Z10" s="40">
        <v>8</v>
      </c>
      <c r="AA10" s="29">
        <v>8</v>
      </c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76">
        <v>0</v>
      </c>
      <c r="AW10" s="76">
        <v>0</v>
      </c>
      <c r="AX10" s="76">
        <v>0</v>
      </c>
      <c r="AY10" s="76">
        <v>0</v>
      </c>
      <c r="AZ10" s="76">
        <v>0</v>
      </c>
      <c r="BA10" s="76">
        <v>0</v>
      </c>
      <c r="BB10" s="76">
        <v>0</v>
      </c>
      <c r="BC10" s="76">
        <v>0</v>
      </c>
      <c r="BD10" s="76">
        <v>0</v>
      </c>
      <c r="BE10" s="14">
        <f>SUM(X10:BD10)</f>
        <v>32</v>
      </c>
      <c r="BF10" s="14">
        <f t="shared" si="2"/>
        <v>64</v>
      </c>
    </row>
    <row r="11" spans="1:58" ht="15.75" customHeight="1" x14ac:dyDescent="0.25">
      <c r="A11" s="202"/>
      <c r="B11" s="207"/>
      <c r="C11" s="184"/>
      <c r="D11" s="34" t="s">
        <v>21</v>
      </c>
      <c r="E11" s="40">
        <v>2</v>
      </c>
      <c r="F11" s="40">
        <v>2</v>
      </c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15">
        <v>0</v>
      </c>
      <c r="W11" s="15">
        <v>4</v>
      </c>
      <c r="X11" s="40">
        <v>2</v>
      </c>
      <c r="Y11" s="40">
        <v>2</v>
      </c>
      <c r="Z11" s="40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76"/>
      <c r="AW11" s="76"/>
      <c r="AX11" s="76"/>
      <c r="AY11" s="76"/>
      <c r="AZ11" s="76"/>
      <c r="BA11" s="76"/>
      <c r="BB11" s="76"/>
      <c r="BC11" s="76"/>
      <c r="BD11" s="76"/>
      <c r="BE11" s="14">
        <v>4</v>
      </c>
      <c r="BF11" s="14">
        <v>8</v>
      </c>
    </row>
    <row r="12" spans="1:58" ht="31.5" customHeight="1" x14ac:dyDescent="0.25">
      <c r="A12" s="202"/>
      <c r="B12" s="187" t="s">
        <v>34</v>
      </c>
      <c r="C12" s="185" t="s">
        <v>43</v>
      </c>
      <c r="D12" s="12" t="s">
        <v>25</v>
      </c>
      <c r="E12" s="64">
        <v>4</v>
      </c>
      <c r="F12" s="64">
        <v>4</v>
      </c>
      <c r="G12" s="64">
        <v>4</v>
      </c>
      <c r="H12" s="64">
        <v>4</v>
      </c>
      <c r="I12" s="64">
        <v>4</v>
      </c>
      <c r="J12" s="64">
        <v>4</v>
      </c>
      <c r="K12" s="64">
        <v>4</v>
      </c>
      <c r="L12" s="64">
        <v>4</v>
      </c>
      <c r="M12" s="64">
        <v>4</v>
      </c>
      <c r="N12" s="64">
        <v>4</v>
      </c>
      <c r="O12" s="64">
        <v>4</v>
      </c>
      <c r="P12" s="64">
        <v>4</v>
      </c>
      <c r="Q12" s="64">
        <v>2</v>
      </c>
      <c r="R12" s="64">
        <v>2</v>
      </c>
      <c r="S12" s="64">
        <v>2</v>
      </c>
      <c r="T12" s="64"/>
      <c r="U12" s="64"/>
      <c r="V12" s="76">
        <v>0</v>
      </c>
      <c r="W12" s="76">
        <f>SUM(E12:S12)</f>
        <v>54</v>
      </c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76">
        <v>0</v>
      </c>
      <c r="AW12" s="76">
        <v>0</v>
      </c>
      <c r="AX12" s="76">
        <v>0</v>
      </c>
      <c r="AY12" s="76">
        <v>0</v>
      </c>
      <c r="AZ12" s="76">
        <v>0</v>
      </c>
      <c r="BA12" s="76">
        <v>0</v>
      </c>
      <c r="BB12" s="76">
        <v>0</v>
      </c>
      <c r="BC12" s="76">
        <v>0</v>
      </c>
      <c r="BD12" s="76">
        <v>0</v>
      </c>
      <c r="BE12" s="14">
        <v>0</v>
      </c>
      <c r="BF12" s="14">
        <f t="shared" si="2"/>
        <v>54</v>
      </c>
    </row>
    <row r="13" spans="1:58" ht="15.75" hidden="1" customHeight="1" x14ac:dyDescent="0.25">
      <c r="A13" s="202"/>
      <c r="B13" s="225"/>
      <c r="C13" s="226"/>
      <c r="D13" s="53"/>
      <c r="E13" s="64" t="e">
        <f>E16+E17+#REF!</f>
        <v>#REF!</v>
      </c>
      <c r="F13" s="64" t="e">
        <f>F16+F17+#REF!</f>
        <v>#REF!</v>
      </c>
      <c r="G13" s="64" t="e">
        <f>G16+G17+#REF!</f>
        <v>#REF!</v>
      </c>
      <c r="H13" s="64" t="e">
        <f>H16+H17+#REF!</f>
        <v>#REF!</v>
      </c>
      <c r="I13" s="64" t="e">
        <f>I16+I17+#REF!</f>
        <v>#REF!</v>
      </c>
      <c r="J13" s="64" t="e">
        <f>J16+J17+#REF!</f>
        <v>#REF!</v>
      </c>
      <c r="K13" s="64" t="e">
        <f>K16+K17+#REF!</f>
        <v>#REF!</v>
      </c>
      <c r="L13" s="64" t="e">
        <f>L16+L17+#REF!</f>
        <v>#REF!</v>
      </c>
      <c r="M13" s="64" t="e">
        <f>M16+M17+#REF!</f>
        <v>#REF!</v>
      </c>
      <c r="N13" s="64" t="e">
        <f>N16+N17+#REF!</f>
        <v>#REF!</v>
      </c>
      <c r="O13" s="64" t="e">
        <f>O16+O17+#REF!</f>
        <v>#REF!</v>
      </c>
      <c r="P13" s="64" t="e">
        <f>P16+P17+#REF!</f>
        <v>#REF!</v>
      </c>
      <c r="Q13" s="64" t="e">
        <f>Q16+Q17+#REF!</f>
        <v>#REF!</v>
      </c>
      <c r="R13" s="64" t="e">
        <f>R16+R17+#REF!</f>
        <v>#REF!</v>
      </c>
      <c r="S13" s="64" t="e">
        <f>#REF!+S16</f>
        <v>#REF!</v>
      </c>
      <c r="T13" s="54"/>
      <c r="U13" s="54"/>
      <c r="V13" s="15">
        <v>0</v>
      </c>
      <c r="W13" s="15" t="e">
        <f t="shared" si="3"/>
        <v>#REF!</v>
      </c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76">
        <v>0</v>
      </c>
      <c r="AW13" s="76">
        <v>0</v>
      </c>
      <c r="AX13" s="76">
        <v>0</v>
      </c>
      <c r="AY13" s="76">
        <v>0</v>
      </c>
      <c r="AZ13" s="76">
        <v>0</v>
      </c>
      <c r="BA13" s="76">
        <v>0</v>
      </c>
      <c r="BB13" s="76">
        <v>0</v>
      </c>
      <c r="BC13" s="76">
        <v>0</v>
      </c>
      <c r="BD13" s="76">
        <v>0</v>
      </c>
      <c r="BE13" s="14">
        <f t="shared" ref="BE13:BE27" si="4">SUM(X13:BD13)</f>
        <v>0</v>
      </c>
      <c r="BF13" s="14" t="e">
        <f t="shared" si="2"/>
        <v>#REF!</v>
      </c>
    </row>
    <row r="14" spans="1:58" ht="15.75" hidden="1" customHeight="1" x14ac:dyDescent="0.25">
      <c r="A14" s="202"/>
      <c r="B14" s="225"/>
      <c r="C14" s="226"/>
      <c r="D14" s="53"/>
      <c r="E14" s="64" t="e">
        <f>#REF!+E18+#REF!</f>
        <v>#REF!</v>
      </c>
      <c r="F14" s="64" t="e">
        <f>#REF!+F18+#REF!</f>
        <v>#REF!</v>
      </c>
      <c r="G14" s="64" t="e">
        <f>#REF!+G18+#REF!</f>
        <v>#REF!</v>
      </c>
      <c r="H14" s="64" t="e">
        <f>#REF!+H18+#REF!</f>
        <v>#REF!</v>
      </c>
      <c r="I14" s="64" t="e">
        <f>#REF!+I18+#REF!</f>
        <v>#REF!</v>
      </c>
      <c r="J14" s="64" t="e">
        <f>#REF!+J18+#REF!</f>
        <v>#REF!</v>
      </c>
      <c r="K14" s="64" t="e">
        <f>#REF!+K18+#REF!</f>
        <v>#REF!</v>
      </c>
      <c r="L14" s="64" t="e">
        <f>#REF!+L18+#REF!</f>
        <v>#REF!</v>
      </c>
      <c r="M14" s="64" t="e">
        <f>#REF!+M18+#REF!</f>
        <v>#REF!</v>
      </c>
      <c r="N14" s="64" t="e">
        <f>#REF!+N18+#REF!</f>
        <v>#REF!</v>
      </c>
      <c r="O14" s="64" t="e">
        <f>#REF!+O18+#REF!</f>
        <v>#REF!</v>
      </c>
      <c r="P14" s="64" t="e">
        <f>#REF!+P18+#REF!</f>
        <v>#REF!</v>
      </c>
      <c r="Q14" s="64" t="e">
        <f>#REF!+Q18+#REF!</f>
        <v>#REF!</v>
      </c>
      <c r="R14" s="64" t="e">
        <f>#REF!+R18+#REF!</f>
        <v>#REF!</v>
      </c>
      <c r="S14" s="64" t="e">
        <f>#REF!+#REF!</f>
        <v>#REF!</v>
      </c>
      <c r="T14" s="54"/>
      <c r="U14" s="54"/>
      <c r="V14" s="15">
        <v>0</v>
      </c>
      <c r="W14" s="15" t="e">
        <f t="shared" si="3"/>
        <v>#REF!</v>
      </c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76">
        <v>0</v>
      </c>
      <c r="AW14" s="76">
        <v>0</v>
      </c>
      <c r="AX14" s="76">
        <v>0</v>
      </c>
      <c r="AY14" s="76">
        <v>0</v>
      </c>
      <c r="AZ14" s="76">
        <v>0</v>
      </c>
      <c r="BA14" s="76">
        <v>0</v>
      </c>
      <c r="BB14" s="76">
        <v>0</v>
      </c>
      <c r="BC14" s="76">
        <v>0</v>
      </c>
      <c r="BD14" s="76">
        <v>0</v>
      </c>
      <c r="BE14" s="14">
        <f t="shared" si="4"/>
        <v>0</v>
      </c>
      <c r="BF14" s="14" t="e">
        <f t="shared" si="2"/>
        <v>#REF!</v>
      </c>
    </row>
    <row r="15" spans="1:58" ht="15.75" customHeight="1" x14ac:dyDescent="0.25">
      <c r="A15" s="202"/>
      <c r="B15" s="188"/>
      <c r="C15" s="227"/>
      <c r="D15" s="12"/>
      <c r="E15" s="64">
        <v>2</v>
      </c>
      <c r="F15" s="64">
        <v>2</v>
      </c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14"/>
      <c r="U15" s="14"/>
      <c r="V15" s="15">
        <v>0</v>
      </c>
      <c r="W15" s="15">
        <f>SUM(E15:S15)</f>
        <v>4</v>
      </c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76"/>
      <c r="AW15" s="76"/>
      <c r="AX15" s="76"/>
      <c r="AY15" s="76"/>
      <c r="AZ15" s="76"/>
      <c r="BA15" s="76"/>
      <c r="BB15" s="76"/>
      <c r="BC15" s="76"/>
      <c r="BD15" s="76"/>
      <c r="BE15" s="14">
        <f>SUM(X15:AG15)</f>
        <v>0</v>
      </c>
      <c r="BF15" s="14">
        <f t="shared" si="2"/>
        <v>4</v>
      </c>
    </row>
    <row r="16" spans="1:58" ht="14.25" customHeight="1" x14ac:dyDescent="0.25">
      <c r="A16" s="202"/>
      <c r="B16" s="176" t="s">
        <v>113</v>
      </c>
      <c r="C16" s="178" t="s">
        <v>114</v>
      </c>
      <c r="D16" s="53" t="s">
        <v>25</v>
      </c>
      <c r="E16" s="54">
        <v>2</v>
      </c>
      <c r="F16" s="54">
        <v>4</v>
      </c>
      <c r="G16" s="54">
        <v>2</v>
      </c>
      <c r="H16" s="54">
        <v>4</v>
      </c>
      <c r="I16" s="54">
        <v>4</v>
      </c>
      <c r="J16" s="54">
        <v>2</v>
      </c>
      <c r="K16" s="54">
        <v>4</v>
      </c>
      <c r="L16" s="54">
        <v>4</v>
      </c>
      <c r="M16" s="54">
        <v>4</v>
      </c>
      <c r="N16" s="54">
        <v>4</v>
      </c>
      <c r="O16" s="54">
        <v>4</v>
      </c>
      <c r="P16" s="54">
        <v>4</v>
      </c>
      <c r="Q16" s="54">
        <v>4</v>
      </c>
      <c r="R16" s="54">
        <v>4</v>
      </c>
      <c r="S16" s="55">
        <v>4</v>
      </c>
      <c r="T16" s="54"/>
      <c r="U16" s="59" t="s">
        <v>36</v>
      </c>
      <c r="V16" s="15">
        <v>0</v>
      </c>
      <c r="W16" s="15">
        <f t="shared" si="3"/>
        <v>54</v>
      </c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76">
        <v>0</v>
      </c>
      <c r="AW16" s="76">
        <v>0</v>
      </c>
      <c r="AX16" s="76">
        <v>0</v>
      </c>
      <c r="AY16" s="76">
        <v>0</v>
      </c>
      <c r="AZ16" s="76">
        <v>0</v>
      </c>
      <c r="BA16" s="76">
        <v>0</v>
      </c>
      <c r="BB16" s="76">
        <v>0</v>
      </c>
      <c r="BC16" s="76">
        <v>0</v>
      </c>
      <c r="BD16" s="76">
        <v>0</v>
      </c>
      <c r="BE16" s="14">
        <f t="shared" si="4"/>
        <v>0</v>
      </c>
      <c r="BF16" s="14">
        <f t="shared" si="2"/>
        <v>54</v>
      </c>
    </row>
    <row r="17" spans="1:58" ht="1.5" hidden="1" customHeight="1" x14ac:dyDescent="0.25">
      <c r="A17" s="202"/>
      <c r="B17" s="231"/>
      <c r="C17" s="233"/>
      <c r="D17" s="53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15">
        <v>0</v>
      </c>
      <c r="W17" s="15">
        <f t="shared" si="3"/>
        <v>0</v>
      </c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76">
        <v>0</v>
      </c>
      <c r="AW17" s="76">
        <v>0</v>
      </c>
      <c r="AX17" s="76">
        <v>0</v>
      </c>
      <c r="AY17" s="76">
        <v>0</v>
      </c>
      <c r="AZ17" s="76">
        <v>0</v>
      </c>
      <c r="BA17" s="76">
        <v>0</v>
      </c>
      <c r="BB17" s="76">
        <v>0</v>
      </c>
      <c r="BC17" s="76">
        <v>0</v>
      </c>
      <c r="BD17" s="76">
        <v>0</v>
      </c>
      <c r="BE17" s="14">
        <f t="shared" si="4"/>
        <v>0</v>
      </c>
      <c r="BF17" s="14">
        <f t="shared" si="2"/>
        <v>0</v>
      </c>
    </row>
    <row r="18" spans="1:58" ht="15.75" hidden="1" customHeight="1" x14ac:dyDescent="0.25">
      <c r="A18" s="202"/>
      <c r="B18" s="231"/>
      <c r="C18" s="233"/>
      <c r="D18" s="53"/>
      <c r="E18" s="54"/>
      <c r="F18" s="54"/>
      <c r="G18" s="54"/>
      <c r="H18" s="77"/>
      <c r="I18" s="54"/>
      <c r="J18" s="54"/>
      <c r="K18" s="78"/>
      <c r="L18" s="78"/>
      <c r="M18" s="78"/>
      <c r="N18" s="54"/>
      <c r="O18" s="54"/>
      <c r="P18" s="54"/>
      <c r="Q18" s="54"/>
      <c r="R18" s="54"/>
      <c r="S18" s="54"/>
      <c r="T18" s="54"/>
      <c r="U18" s="54"/>
      <c r="V18" s="15">
        <v>0</v>
      </c>
      <c r="W18" s="15">
        <f t="shared" si="3"/>
        <v>0</v>
      </c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76">
        <v>0</v>
      </c>
      <c r="AW18" s="76">
        <v>0</v>
      </c>
      <c r="AX18" s="76">
        <v>0</v>
      </c>
      <c r="AY18" s="76">
        <v>0</v>
      </c>
      <c r="AZ18" s="76">
        <v>0</v>
      </c>
      <c r="BA18" s="76">
        <v>0</v>
      </c>
      <c r="BB18" s="76">
        <v>0</v>
      </c>
      <c r="BC18" s="76">
        <v>0</v>
      </c>
      <c r="BD18" s="76">
        <v>0</v>
      </c>
      <c r="BE18" s="14">
        <f t="shared" si="4"/>
        <v>0</v>
      </c>
      <c r="BF18" s="14">
        <f t="shared" si="2"/>
        <v>0</v>
      </c>
    </row>
    <row r="19" spans="1:58" ht="15" hidden="1" customHeight="1" x14ac:dyDescent="0.25">
      <c r="A19" s="202"/>
      <c r="B19" s="231"/>
      <c r="C19" s="233"/>
      <c r="D19" s="53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15">
        <v>0</v>
      </c>
      <c r="W19" s="15">
        <f t="shared" si="3"/>
        <v>0</v>
      </c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14">
        <f t="shared" si="4"/>
        <v>0</v>
      </c>
      <c r="BF19" s="14">
        <f t="shared" si="2"/>
        <v>0</v>
      </c>
    </row>
    <row r="20" spans="1:58" ht="15.75" hidden="1" customHeight="1" x14ac:dyDescent="0.25">
      <c r="A20" s="202"/>
      <c r="B20" s="231"/>
      <c r="C20" s="233"/>
      <c r="D20" s="53" t="s">
        <v>25</v>
      </c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15">
        <v>0</v>
      </c>
      <c r="W20" s="15">
        <f t="shared" si="3"/>
        <v>0</v>
      </c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14">
        <f t="shared" si="4"/>
        <v>0</v>
      </c>
      <c r="BF20" s="14">
        <f t="shared" si="2"/>
        <v>0</v>
      </c>
    </row>
    <row r="21" spans="1:58" ht="15.75" hidden="1" customHeight="1" x14ac:dyDescent="0.25">
      <c r="A21" s="202"/>
      <c r="B21" s="231"/>
      <c r="C21" s="233"/>
      <c r="D21" s="53" t="s">
        <v>21</v>
      </c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15">
        <v>0</v>
      </c>
      <c r="W21" s="15">
        <f t="shared" si="3"/>
        <v>0</v>
      </c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76">
        <v>0</v>
      </c>
      <c r="AW21" s="76">
        <v>0</v>
      </c>
      <c r="AX21" s="76">
        <v>0</v>
      </c>
      <c r="AY21" s="76">
        <v>0</v>
      </c>
      <c r="AZ21" s="76">
        <v>0</v>
      </c>
      <c r="BA21" s="76">
        <v>0</v>
      </c>
      <c r="BB21" s="76">
        <v>0</v>
      </c>
      <c r="BC21" s="76">
        <v>0</v>
      </c>
      <c r="BD21" s="76">
        <v>0</v>
      </c>
      <c r="BE21" s="14">
        <f t="shared" si="4"/>
        <v>0</v>
      </c>
      <c r="BF21" s="14">
        <f t="shared" si="2"/>
        <v>0</v>
      </c>
    </row>
    <row r="22" spans="1:58" ht="15.75" hidden="1" customHeight="1" x14ac:dyDescent="0.25">
      <c r="A22" s="202"/>
      <c r="B22" s="231"/>
      <c r="C22" s="233"/>
      <c r="D22" s="53" t="s">
        <v>25</v>
      </c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15">
        <v>0</v>
      </c>
      <c r="W22" s="15">
        <f t="shared" si="3"/>
        <v>0</v>
      </c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76">
        <v>0</v>
      </c>
      <c r="AW22" s="76">
        <v>0</v>
      </c>
      <c r="AX22" s="76">
        <v>0</v>
      </c>
      <c r="AY22" s="76">
        <v>0</v>
      </c>
      <c r="AZ22" s="76">
        <v>0</v>
      </c>
      <c r="BA22" s="76">
        <v>0</v>
      </c>
      <c r="BB22" s="76">
        <v>0</v>
      </c>
      <c r="BC22" s="76">
        <v>0</v>
      </c>
      <c r="BD22" s="76">
        <v>0</v>
      </c>
      <c r="BE22" s="14">
        <f t="shared" si="4"/>
        <v>0</v>
      </c>
      <c r="BF22" s="14">
        <f t="shared" si="2"/>
        <v>0</v>
      </c>
    </row>
    <row r="23" spans="1:58" ht="15.75" hidden="1" customHeight="1" x14ac:dyDescent="0.25">
      <c r="A23" s="202"/>
      <c r="B23" s="231"/>
      <c r="C23" s="233"/>
      <c r="D23" s="53" t="s">
        <v>21</v>
      </c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15">
        <v>0</v>
      </c>
      <c r="W23" s="15">
        <f t="shared" si="3"/>
        <v>0</v>
      </c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76">
        <v>0</v>
      </c>
      <c r="AW23" s="76">
        <v>0</v>
      </c>
      <c r="AX23" s="76">
        <v>0</v>
      </c>
      <c r="AY23" s="76">
        <v>0</v>
      </c>
      <c r="AZ23" s="76">
        <v>0</v>
      </c>
      <c r="BA23" s="76">
        <v>0</v>
      </c>
      <c r="BB23" s="76">
        <v>0</v>
      </c>
      <c r="BC23" s="76">
        <v>0</v>
      </c>
      <c r="BD23" s="76">
        <v>0</v>
      </c>
      <c r="BE23" s="14">
        <f t="shared" si="4"/>
        <v>0</v>
      </c>
      <c r="BF23" s="14">
        <f t="shared" si="2"/>
        <v>0</v>
      </c>
    </row>
    <row r="24" spans="1:58" ht="15.75" hidden="1" customHeight="1" x14ac:dyDescent="0.25">
      <c r="A24" s="202"/>
      <c r="B24" s="231"/>
      <c r="C24" s="233"/>
      <c r="D24" s="53" t="s">
        <v>25</v>
      </c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15">
        <v>0</v>
      </c>
      <c r="W24" s="15">
        <f t="shared" si="3"/>
        <v>0</v>
      </c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14">
        <f t="shared" si="4"/>
        <v>0</v>
      </c>
      <c r="BF24" s="14">
        <f t="shared" si="2"/>
        <v>0</v>
      </c>
    </row>
    <row r="25" spans="1:58" ht="15" hidden="1" customHeight="1" x14ac:dyDescent="0.25">
      <c r="A25" s="202"/>
      <c r="B25" s="231"/>
      <c r="C25" s="233"/>
      <c r="D25" s="53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15">
        <v>0</v>
      </c>
      <c r="W25" s="15">
        <f t="shared" si="3"/>
        <v>0</v>
      </c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76">
        <v>0</v>
      </c>
      <c r="AW25" s="76">
        <v>0</v>
      </c>
      <c r="AX25" s="76">
        <v>0</v>
      </c>
      <c r="AY25" s="76">
        <v>0</v>
      </c>
      <c r="AZ25" s="76">
        <v>0</v>
      </c>
      <c r="BA25" s="76">
        <v>0</v>
      </c>
      <c r="BB25" s="76">
        <v>0</v>
      </c>
      <c r="BC25" s="76">
        <v>0</v>
      </c>
      <c r="BD25" s="76">
        <v>0</v>
      </c>
      <c r="BE25" s="14">
        <f t="shared" si="4"/>
        <v>0</v>
      </c>
      <c r="BF25" s="14">
        <f t="shared" si="2"/>
        <v>0</v>
      </c>
    </row>
    <row r="26" spans="1:58" ht="15.75" hidden="1" customHeight="1" x14ac:dyDescent="0.25">
      <c r="A26" s="202"/>
      <c r="B26" s="231"/>
      <c r="C26" s="233"/>
      <c r="D26" s="53"/>
      <c r="E26" s="54"/>
      <c r="F26" s="54"/>
      <c r="G26" s="54"/>
      <c r="H26" s="79"/>
      <c r="I26" s="54"/>
      <c r="J26" s="54"/>
      <c r="K26" s="79"/>
      <c r="L26" s="79"/>
      <c r="M26" s="79"/>
      <c r="N26" s="54"/>
      <c r="O26" s="54"/>
      <c r="P26" s="54"/>
      <c r="Q26" s="54"/>
      <c r="R26" s="54"/>
      <c r="S26" s="54"/>
      <c r="T26" s="54"/>
      <c r="U26" s="54"/>
      <c r="V26" s="15">
        <v>0</v>
      </c>
      <c r="W26" s="15">
        <f t="shared" si="3"/>
        <v>0</v>
      </c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76">
        <v>0</v>
      </c>
      <c r="AW26" s="76">
        <v>0</v>
      </c>
      <c r="AX26" s="76">
        <v>0</v>
      </c>
      <c r="AY26" s="76">
        <v>0</v>
      </c>
      <c r="AZ26" s="76">
        <v>0</v>
      </c>
      <c r="BA26" s="76">
        <v>0</v>
      </c>
      <c r="BB26" s="76">
        <v>0</v>
      </c>
      <c r="BC26" s="76">
        <v>0</v>
      </c>
      <c r="BD26" s="76">
        <v>0</v>
      </c>
      <c r="BE26" s="14">
        <f t="shared" si="4"/>
        <v>0</v>
      </c>
      <c r="BF26" s="14">
        <f t="shared" si="2"/>
        <v>0</v>
      </c>
    </row>
    <row r="27" spans="1:58" ht="15.75" hidden="1" customHeight="1" x14ac:dyDescent="0.25">
      <c r="A27" s="202"/>
      <c r="B27" s="231"/>
      <c r="C27" s="233"/>
      <c r="D27" s="53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15">
        <v>0</v>
      </c>
      <c r="W27" s="15">
        <f t="shared" si="3"/>
        <v>0</v>
      </c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76">
        <v>0</v>
      </c>
      <c r="AW27" s="76">
        <v>0</v>
      </c>
      <c r="AX27" s="76">
        <v>0</v>
      </c>
      <c r="AY27" s="76">
        <v>0</v>
      </c>
      <c r="AZ27" s="76">
        <v>0</v>
      </c>
      <c r="BA27" s="76">
        <v>0</v>
      </c>
      <c r="BB27" s="76">
        <v>0</v>
      </c>
      <c r="BC27" s="76">
        <v>0</v>
      </c>
      <c r="BD27" s="76">
        <v>0</v>
      </c>
      <c r="BE27" s="14">
        <f t="shared" si="4"/>
        <v>0</v>
      </c>
      <c r="BF27" s="14">
        <f t="shared" si="2"/>
        <v>0</v>
      </c>
    </row>
    <row r="28" spans="1:58" ht="13.5" customHeight="1" x14ac:dyDescent="0.25">
      <c r="A28" s="202"/>
      <c r="B28" s="232"/>
      <c r="C28" s="234"/>
      <c r="D28" s="53" t="s">
        <v>21</v>
      </c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15">
        <v>0</v>
      </c>
      <c r="W28" s="15">
        <v>4</v>
      </c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76"/>
      <c r="AW28" s="76"/>
      <c r="AX28" s="76"/>
      <c r="AY28" s="76"/>
      <c r="AZ28" s="76"/>
      <c r="BA28" s="76"/>
      <c r="BB28" s="76"/>
      <c r="BC28" s="76"/>
      <c r="BD28" s="76"/>
      <c r="BE28" s="14">
        <v>0</v>
      </c>
      <c r="BF28" s="14"/>
    </row>
    <row r="29" spans="1:58" ht="15" customHeight="1" x14ac:dyDescent="0.25">
      <c r="A29" s="202"/>
      <c r="B29" s="197" t="s">
        <v>35</v>
      </c>
      <c r="C29" s="185" t="s">
        <v>31</v>
      </c>
      <c r="D29" s="12" t="s">
        <v>25</v>
      </c>
      <c r="E29" s="14">
        <f>E35+E40+E58+E60</f>
        <v>30</v>
      </c>
      <c r="F29" s="14">
        <v>30</v>
      </c>
      <c r="G29" s="14">
        <f>G35+G40+G58+G60</f>
        <v>30</v>
      </c>
      <c r="H29" s="14">
        <v>30</v>
      </c>
      <c r="I29" s="14">
        <v>30</v>
      </c>
      <c r="J29" s="14">
        <v>30</v>
      </c>
      <c r="K29" s="14">
        <f>K35+K40+K58+K60</f>
        <v>30</v>
      </c>
      <c r="L29" s="14">
        <v>30</v>
      </c>
      <c r="M29" s="14">
        <f>M35+M40+M58+M60</f>
        <v>30</v>
      </c>
      <c r="N29" s="14">
        <v>30</v>
      </c>
      <c r="O29" s="14">
        <v>30</v>
      </c>
      <c r="P29" s="14">
        <v>30</v>
      </c>
      <c r="Q29" s="14">
        <v>30</v>
      </c>
      <c r="R29" s="14">
        <f>R35+R40+R58+R60</f>
        <v>30</v>
      </c>
      <c r="S29" s="14">
        <v>28</v>
      </c>
      <c r="T29" s="14">
        <f>T35+T40+T58+T60</f>
        <v>0</v>
      </c>
      <c r="U29" s="14">
        <v>28</v>
      </c>
      <c r="V29" s="15">
        <v>0</v>
      </c>
      <c r="W29" s="15">
        <f>SUM(E29:V29)</f>
        <v>476</v>
      </c>
      <c r="X29" s="14">
        <v>20</v>
      </c>
      <c r="Y29" s="14">
        <v>20</v>
      </c>
      <c r="Z29" s="14">
        <v>20</v>
      </c>
      <c r="AA29" s="14">
        <v>20</v>
      </c>
      <c r="AB29" s="14">
        <f>AB35+AB40+AB58+AB60</f>
        <v>0</v>
      </c>
      <c r="AC29" s="14">
        <f>AC35+AC40+AC58+AC60</f>
        <v>0</v>
      </c>
      <c r="AD29" s="14">
        <f>AD35+AD40+AD58+AD60</f>
        <v>0</v>
      </c>
      <c r="AE29" s="14">
        <f>AE35+AE40+AE58+AE60+AE55+AE63+AE70+AE71</f>
        <v>36</v>
      </c>
      <c r="AF29" s="14">
        <f>AF35+AF40+AF58+AF60+AF55+AF63+AF70+AF71</f>
        <v>36</v>
      </c>
      <c r="AG29" s="14">
        <f>AG35+AG40+AG58+AG60+AG55+AG63+AG70+AG71</f>
        <v>36</v>
      </c>
      <c r="AH29" s="14">
        <f>AH35+AH40+AH58+AH60+AH55+AH63+AH70+AH71</f>
        <v>36</v>
      </c>
      <c r="AI29" s="14">
        <f>AI35+AI40+AI58+AI60+AI55+AI63+AI70+AI71</f>
        <v>36</v>
      </c>
      <c r="AJ29" s="14">
        <v>36</v>
      </c>
      <c r="AK29" s="14">
        <f t="shared" ref="AK29:AU29" si="5">AK35+AK40+AK58+AK60+AK55+AK63+AK70+AK71</f>
        <v>0</v>
      </c>
      <c r="AL29" s="14">
        <f t="shared" si="5"/>
        <v>36</v>
      </c>
      <c r="AM29" s="14">
        <f t="shared" si="5"/>
        <v>36</v>
      </c>
      <c r="AN29" s="14">
        <f t="shared" si="5"/>
        <v>36</v>
      </c>
      <c r="AO29" s="14">
        <f t="shared" si="5"/>
        <v>36</v>
      </c>
      <c r="AP29" s="14">
        <f t="shared" si="5"/>
        <v>36</v>
      </c>
      <c r="AQ29" s="14">
        <f t="shared" si="5"/>
        <v>36</v>
      </c>
      <c r="AR29" s="14">
        <f t="shared" si="5"/>
        <v>36</v>
      </c>
      <c r="AS29" s="14">
        <f t="shared" si="5"/>
        <v>36</v>
      </c>
      <c r="AT29" s="14">
        <f t="shared" si="5"/>
        <v>36</v>
      </c>
      <c r="AU29" s="14">
        <f t="shared" si="5"/>
        <v>36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14">
        <f>SUM(X29:AN29)</f>
        <v>404</v>
      </c>
      <c r="BF29" s="14">
        <f>W29+BE29</f>
        <v>880</v>
      </c>
    </row>
    <row r="30" spans="1:58" ht="15.75" hidden="1" customHeight="1" x14ac:dyDescent="0.25">
      <c r="A30" s="202"/>
      <c r="B30" s="225"/>
      <c r="C30" s="228"/>
      <c r="D30" s="53" t="s">
        <v>25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15">
        <v>0</v>
      </c>
      <c r="W30" s="15">
        <f t="shared" si="3"/>
        <v>0</v>
      </c>
      <c r="X30" s="14" t="e">
        <f>X36+X41+#REF!+X62</f>
        <v>#REF!</v>
      </c>
      <c r="Y30" s="14" t="e">
        <f>Y36+Y41+#REF!+Y62</f>
        <v>#REF!</v>
      </c>
      <c r="Z30" s="14" t="e">
        <f>Z36+Z41+#REF!+Z62</f>
        <v>#REF!</v>
      </c>
      <c r="AA30" s="14" t="e">
        <f>AA36+AA41+#REF!+AA62</f>
        <v>#REF!</v>
      </c>
      <c r="AB30" s="14" t="e">
        <f>AB36+AB41+#REF!+AB62</f>
        <v>#REF!</v>
      </c>
      <c r="AC30" s="14" t="e">
        <f>AC36+AC41+#REF!+AC62</f>
        <v>#REF!</v>
      </c>
      <c r="AD30" s="14" t="e">
        <f>AD36+AD41+#REF!+AD62</f>
        <v>#REF!</v>
      </c>
      <c r="AE30" s="14" t="e">
        <f>AE36+AE41+#REF!+AE62</f>
        <v>#REF!</v>
      </c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76">
        <v>0</v>
      </c>
      <c r="AW30" s="76">
        <v>0</v>
      </c>
      <c r="AX30" s="76">
        <v>0</v>
      </c>
      <c r="AY30" s="76">
        <v>0</v>
      </c>
      <c r="AZ30" s="76">
        <v>0</v>
      </c>
      <c r="BA30" s="76">
        <v>0</v>
      </c>
      <c r="BB30" s="76">
        <v>0</v>
      </c>
      <c r="BC30" s="76">
        <v>0</v>
      </c>
      <c r="BD30" s="76">
        <v>0</v>
      </c>
      <c r="BE30" s="14" t="e">
        <f t="shared" ref="BE30:BE71" si="6">SUM(X30:BD30)</f>
        <v>#REF!</v>
      </c>
      <c r="BF30" s="14" t="e">
        <f t="shared" ref="BF30:BF71" si="7">W30+BE30</f>
        <v>#REF!</v>
      </c>
    </row>
    <row r="31" spans="1:58" ht="14.25" hidden="1" customHeight="1" x14ac:dyDescent="0.25">
      <c r="A31" s="202"/>
      <c r="B31" s="225"/>
      <c r="C31" s="228"/>
      <c r="D31" s="53" t="s">
        <v>21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15">
        <v>0</v>
      </c>
      <c r="W31" s="15">
        <f t="shared" si="3"/>
        <v>0</v>
      </c>
      <c r="X31" s="14">
        <f t="shared" ref="X31:AE31" si="8">X37+X42+X60+X63</f>
        <v>46</v>
      </c>
      <c r="Y31" s="14">
        <f t="shared" si="8"/>
        <v>44</v>
      </c>
      <c r="Z31" s="14">
        <f t="shared" si="8"/>
        <v>46</v>
      </c>
      <c r="AA31" s="14">
        <f t="shared" si="8"/>
        <v>8</v>
      </c>
      <c r="AB31" s="14">
        <f t="shared" si="8"/>
        <v>0</v>
      </c>
      <c r="AC31" s="14">
        <f t="shared" si="8"/>
        <v>0</v>
      </c>
      <c r="AD31" s="14">
        <f t="shared" si="8"/>
        <v>0</v>
      </c>
      <c r="AE31" s="14">
        <f t="shared" si="8"/>
        <v>0</v>
      </c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76">
        <v>0</v>
      </c>
      <c r="AW31" s="76">
        <v>0</v>
      </c>
      <c r="AX31" s="76">
        <v>0</v>
      </c>
      <c r="AY31" s="76">
        <v>0</v>
      </c>
      <c r="AZ31" s="76">
        <v>0</v>
      </c>
      <c r="BA31" s="76">
        <v>0</v>
      </c>
      <c r="BB31" s="76">
        <v>0</v>
      </c>
      <c r="BC31" s="76">
        <v>0</v>
      </c>
      <c r="BD31" s="76">
        <v>0</v>
      </c>
      <c r="BE31" s="14">
        <f t="shared" si="6"/>
        <v>144</v>
      </c>
      <c r="BF31" s="14">
        <f t="shared" si="7"/>
        <v>144</v>
      </c>
    </row>
    <row r="32" spans="1:58" ht="14.25" customHeight="1" x14ac:dyDescent="0.25">
      <c r="A32" s="202"/>
      <c r="B32" s="188"/>
      <c r="C32" s="196"/>
      <c r="D32" s="12"/>
      <c r="E32" s="63">
        <v>4</v>
      </c>
      <c r="F32" s="63">
        <v>4</v>
      </c>
      <c r="G32" s="63">
        <v>4</v>
      </c>
      <c r="H32" s="63">
        <v>4</v>
      </c>
      <c r="I32" s="63">
        <v>4</v>
      </c>
      <c r="J32" s="63">
        <v>4</v>
      </c>
      <c r="K32" s="63">
        <v>4</v>
      </c>
      <c r="L32" s="63">
        <v>4</v>
      </c>
      <c r="M32" s="63">
        <v>2</v>
      </c>
      <c r="N32" s="63">
        <v>2</v>
      </c>
      <c r="O32" s="63">
        <v>2</v>
      </c>
      <c r="P32" s="63">
        <v>2</v>
      </c>
      <c r="Q32" s="63">
        <v>2</v>
      </c>
      <c r="R32" s="63">
        <v>2</v>
      </c>
      <c r="S32" s="63">
        <v>2</v>
      </c>
      <c r="T32" s="63"/>
      <c r="U32" s="63"/>
      <c r="V32" s="15">
        <v>0</v>
      </c>
      <c r="W32" s="15">
        <f>SUM(E32:S32)</f>
        <v>46</v>
      </c>
      <c r="X32" s="14">
        <v>2</v>
      </c>
      <c r="Y32" s="14">
        <v>2</v>
      </c>
      <c r="Z32" s="14">
        <v>2</v>
      </c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76"/>
      <c r="AW32" s="76"/>
      <c r="AX32" s="76"/>
      <c r="AY32" s="76"/>
      <c r="AZ32" s="76"/>
      <c r="BA32" s="76"/>
      <c r="BB32" s="76"/>
      <c r="BC32" s="76"/>
      <c r="BD32" s="76"/>
      <c r="BE32" s="14">
        <f>SUM(X32:AA32)</f>
        <v>6</v>
      </c>
      <c r="BF32" s="14">
        <f>SUM(W32+BE32)</f>
        <v>52</v>
      </c>
    </row>
    <row r="33" spans="1:58" ht="39.75" customHeight="1" x14ac:dyDescent="0.25">
      <c r="A33" s="202"/>
      <c r="B33" s="203" t="s">
        <v>53</v>
      </c>
      <c r="C33" s="178" t="s">
        <v>88</v>
      </c>
      <c r="D33" s="34" t="s">
        <v>25</v>
      </c>
      <c r="E33" s="55">
        <v>16</v>
      </c>
      <c r="F33" s="55">
        <v>16</v>
      </c>
      <c r="G33" s="55">
        <v>16</v>
      </c>
      <c r="H33" s="55">
        <v>16</v>
      </c>
      <c r="I33" s="55">
        <v>18</v>
      </c>
      <c r="J33" s="55">
        <v>18</v>
      </c>
      <c r="K33" s="55">
        <v>18</v>
      </c>
      <c r="L33" s="55">
        <v>18</v>
      </c>
      <c r="M33" s="55">
        <v>18</v>
      </c>
      <c r="N33" s="55">
        <v>18</v>
      </c>
      <c r="O33" s="55">
        <v>18</v>
      </c>
      <c r="P33" s="55">
        <v>18</v>
      </c>
      <c r="Q33" s="55">
        <v>18</v>
      </c>
      <c r="R33" s="55">
        <v>18</v>
      </c>
      <c r="S33" s="55">
        <v>16</v>
      </c>
      <c r="T33" s="55"/>
      <c r="U33" s="55"/>
      <c r="V33" s="15">
        <v>0</v>
      </c>
      <c r="W33" s="15">
        <f>SUM(E33:S33)</f>
        <v>260</v>
      </c>
      <c r="X33" s="55">
        <v>20</v>
      </c>
      <c r="Y33" s="55">
        <v>20</v>
      </c>
      <c r="Z33" s="55">
        <v>20</v>
      </c>
      <c r="AA33" s="55">
        <v>20</v>
      </c>
      <c r="AB33" s="55">
        <v>0</v>
      </c>
      <c r="AC33" s="55">
        <v>0</v>
      </c>
      <c r="AD33" s="55">
        <v>0</v>
      </c>
      <c r="AE33" s="55">
        <v>36</v>
      </c>
      <c r="AF33" s="55">
        <v>36</v>
      </c>
      <c r="AG33" s="55">
        <v>36</v>
      </c>
      <c r="AH33" s="55">
        <v>36</v>
      </c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76">
        <v>0</v>
      </c>
      <c r="AW33" s="76">
        <v>0</v>
      </c>
      <c r="AX33" s="76">
        <v>0</v>
      </c>
      <c r="AY33" s="76">
        <v>0</v>
      </c>
      <c r="AZ33" s="76">
        <v>0</v>
      </c>
      <c r="BA33" s="76">
        <v>0</v>
      </c>
      <c r="BB33" s="76">
        <v>0</v>
      </c>
      <c r="BC33" s="76">
        <v>0</v>
      </c>
      <c r="BD33" s="76">
        <v>0</v>
      </c>
      <c r="BE33" s="14">
        <f>SUM(X33:AH33)</f>
        <v>224</v>
      </c>
      <c r="BF33" s="14">
        <f>SUM(W33+BE33)</f>
        <v>484</v>
      </c>
    </row>
    <row r="34" spans="1:58" ht="41.25" customHeight="1" x14ac:dyDescent="0.25">
      <c r="A34" s="202"/>
      <c r="B34" s="204"/>
      <c r="C34" s="196"/>
      <c r="D34" s="53" t="s">
        <v>21</v>
      </c>
      <c r="E34" s="55">
        <v>2</v>
      </c>
      <c r="F34" s="55">
        <v>2</v>
      </c>
      <c r="G34" s="55">
        <v>2</v>
      </c>
      <c r="H34" s="55">
        <v>2</v>
      </c>
      <c r="I34" s="55">
        <v>2</v>
      </c>
      <c r="J34" s="55">
        <v>2</v>
      </c>
      <c r="K34" s="55">
        <v>2</v>
      </c>
      <c r="L34" s="55">
        <v>2</v>
      </c>
      <c r="M34" s="55">
        <v>2</v>
      </c>
      <c r="N34" s="55">
        <v>2</v>
      </c>
      <c r="O34" s="55">
        <v>2</v>
      </c>
      <c r="P34" s="55"/>
      <c r="Q34" s="55"/>
      <c r="R34" s="55"/>
      <c r="S34" s="55"/>
      <c r="T34" s="55"/>
      <c r="U34" s="55"/>
      <c r="V34" s="15">
        <v>0</v>
      </c>
      <c r="W34" s="15">
        <f>SUM(E34:S34)</f>
        <v>22</v>
      </c>
      <c r="X34" s="55">
        <v>2</v>
      </c>
      <c r="Y34" s="55">
        <v>2</v>
      </c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76"/>
      <c r="AW34" s="76"/>
      <c r="AX34" s="76"/>
      <c r="AY34" s="76"/>
      <c r="AZ34" s="76"/>
      <c r="BA34" s="76"/>
      <c r="BB34" s="76"/>
      <c r="BC34" s="76"/>
      <c r="BD34" s="76"/>
      <c r="BE34" s="14">
        <f>SUM(X34:AA34)</f>
        <v>4</v>
      </c>
      <c r="BF34" s="14">
        <f>SUM(W34+BE34)</f>
        <v>26</v>
      </c>
    </row>
    <row r="35" spans="1:58" ht="38.25" customHeight="1" x14ac:dyDescent="0.25">
      <c r="A35" s="202"/>
      <c r="B35" s="178" t="s">
        <v>55</v>
      </c>
      <c r="C35" s="178" t="s">
        <v>138</v>
      </c>
      <c r="D35" s="53" t="s">
        <v>25</v>
      </c>
      <c r="E35" s="54">
        <v>10</v>
      </c>
      <c r="F35" s="54">
        <v>10</v>
      </c>
      <c r="G35" s="54">
        <v>10</v>
      </c>
      <c r="H35" s="54">
        <v>10</v>
      </c>
      <c r="I35" s="54">
        <v>10</v>
      </c>
      <c r="J35" s="54">
        <v>12</v>
      </c>
      <c r="K35" s="54">
        <v>10</v>
      </c>
      <c r="L35" s="54">
        <v>12</v>
      </c>
      <c r="M35" s="54">
        <v>10</v>
      </c>
      <c r="N35" s="54">
        <v>10</v>
      </c>
      <c r="O35" s="54">
        <v>10</v>
      </c>
      <c r="P35" s="54">
        <v>10</v>
      </c>
      <c r="Q35" s="54">
        <v>10</v>
      </c>
      <c r="R35" s="54">
        <v>10</v>
      </c>
      <c r="S35" s="54">
        <v>10</v>
      </c>
      <c r="T35" s="54"/>
      <c r="U35" s="55"/>
      <c r="V35" s="15">
        <v>0</v>
      </c>
      <c r="W35" s="15">
        <f t="shared" si="3"/>
        <v>154</v>
      </c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  <c r="BC35" s="76">
        <v>0</v>
      </c>
      <c r="BD35" s="76">
        <v>0</v>
      </c>
      <c r="BE35" s="14">
        <f t="shared" si="6"/>
        <v>0</v>
      </c>
      <c r="BF35" s="14">
        <f t="shared" si="7"/>
        <v>154</v>
      </c>
    </row>
    <row r="36" spans="1:58" ht="15" hidden="1" customHeight="1" x14ac:dyDescent="0.25">
      <c r="A36" s="202"/>
      <c r="B36" s="235"/>
      <c r="C36" s="233"/>
      <c r="D36" s="53"/>
      <c r="E36" s="54"/>
      <c r="F36" s="54"/>
      <c r="G36" s="54"/>
      <c r="H36" s="77"/>
      <c r="I36" s="54"/>
      <c r="J36" s="54"/>
      <c r="K36" s="78"/>
      <c r="L36" s="78"/>
      <c r="M36" s="78"/>
      <c r="N36" s="54"/>
      <c r="O36" s="54"/>
      <c r="P36" s="54"/>
      <c r="Q36" s="54"/>
      <c r="R36" s="54"/>
      <c r="S36" s="54"/>
      <c r="T36" s="54"/>
      <c r="U36" s="62"/>
      <c r="V36" s="15">
        <v>0</v>
      </c>
      <c r="W36" s="15">
        <f t="shared" si="3"/>
        <v>0</v>
      </c>
      <c r="X36" s="55"/>
      <c r="Y36" s="55"/>
      <c r="Z36" s="55"/>
      <c r="AA36" s="85"/>
      <c r="AB36" s="85"/>
      <c r="AC36" s="85"/>
      <c r="AD36" s="85"/>
      <c r="AE36" s="55"/>
      <c r="AF36" s="55"/>
      <c r="AG36" s="55"/>
      <c r="AH36" s="55"/>
      <c r="AI36" s="55"/>
      <c r="AJ36" s="55"/>
      <c r="AK36" s="55"/>
      <c r="AL36" s="55"/>
      <c r="AM36" s="85"/>
      <c r="AN36" s="55"/>
      <c r="AO36" s="85"/>
      <c r="AP36" s="55"/>
      <c r="AQ36" s="55"/>
      <c r="AR36" s="55"/>
      <c r="AS36" s="55"/>
      <c r="AT36" s="55"/>
      <c r="AU36" s="55"/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  <c r="BC36" s="76">
        <v>0</v>
      </c>
      <c r="BD36" s="76">
        <v>0</v>
      </c>
      <c r="BE36" s="14">
        <f t="shared" si="6"/>
        <v>0</v>
      </c>
      <c r="BF36" s="14">
        <f t="shared" si="7"/>
        <v>0</v>
      </c>
    </row>
    <row r="37" spans="1:58" ht="7.5" hidden="1" customHeight="1" x14ac:dyDescent="0.25">
      <c r="A37" s="202"/>
      <c r="B37" s="235"/>
      <c r="C37" s="233"/>
      <c r="D37" s="53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62"/>
      <c r="V37" s="15">
        <v>0</v>
      </c>
      <c r="W37" s="15">
        <f t="shared" si="3"/>
        <v>0</v>
      </c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76">
        <v>0</v>
      </c>
      <c r="AW37" s="76">
        <v>0</v>
      </c>
      <c r="AX37" s="76">
        <v>0</v>
      </c>
      <c r="AY37" s="76">
        <v>0</v>
      </c>
      <c r="AZ37" s="76">
        <v>0</v>
      </c>
      <c r="BA37" s="76">
        <v>0</v>
      </c>
      <c r="BB37" s="76">
        <v>0</v>
      </c>
      <c r="BC37" s="76">
        <v>0</v>
      </c>
      <c r="BD37" s="76">
        <v>0</v>
      </c>
      <c r="BE37" s="14">
        <f t="shared" si="6"/>
        <v>0</v>
      </c>
      <c r="BF37" s="14">
        <f t="shared" si="7"/>
        <v>0</v>
      </c>
    </row>
    <row r="38" spans="1:58" ht="22.5" customHeight="1" x14ac:dyDescent="0.25">
      <c r="A38" s="202"/>
      <c r="B38" s="182"/>
      <c r="C38" s="234"/>
      <c r="D38" s="53" t="s">
        <v>21</v>
      </c>
      <c r="E38" s="54">
        <v>2</v>
      </c>
      <c r="F38" s="54">
        <v>2</v>
      </c>
      <c r="G38" s="54">
        <v>2</v>
      </c>
      <c r="H38" s="54">
        <v>2</v>
      </c>
      <c r="I38" s="54">
        <v>2</v>
      </c>
      <c r="J38" s="54">
        <v>2</v>
      </c>
      <c r="K38" s="54">
        <v>2</v>
      </c>
      <c r="L38" s="54">
        <v>2</v>
      </c>
      <c r="M38" s="54"/>
      <c r="N38" s="54"/>
      <c r="O38" s="54"/>
      <c r="P38" s="54"/>
      <c r="Q38" s="54"/>
      <c r="R38" s="54"/>
      <c r="S38" s="54"/>
      <c r="T38" s="54"/>
      <c r="U38" s="62"/>
      <c r="V38" s="15">
        <v>0</v>
      </c>
      <c r="W38" s="15">
        <f>SUM(E38:S38)</f>
        <v>16</v>
      </c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76"/>
      <c r="AW38" s="76"/>
      <c r="AX38" s="76"/>
      <c r="AY38" s="76"/>
      <c r="AZ38" s="76"/>
      <c r="BA38" s="76"/>
      <c r="BB38" s="76"/>
      <c r="BC38" s="76"/>
      <c r="BD38" s="76"/>
      <c r="BE38" s="14">
        <v>0</v>
      </c>
      <c r="BF38" s="14">
        <f>SUM(W38)</f>
        <v>16</v>
      </c>
    </row>
    <row r="39" spans="1:58" ht="22.5" customHeight="1" x14ac:dyDescent="0.25">
      <c r="A39" s="202"/>
      <c r="B39" s="116" t="s">
        <v>139</v>
      </c>
      <c r="C39" s="113" t="s">
        <v>131</v>
      </c>
      <c r="D39" s="34" t="s">
        <v>25</v>
      </c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88">
        <v>36</v>
      </c>
      <c r="U39" s="62"/>
      <c r="V39" s="15">
        <v>0</v>
      </c>
      <c r="W39" s="15">
        <f>SUM(T39)</f>
        <v>36</v>
      </c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76"/>
      <c r="AW39" s="76"/>
      <c r="AX39" s="76"/>
      <c r="AY39" s="76"/>
      <c r="AZ39" s="76"/>
      <c r="BA39" s="76"/>
      <c r="BB39" s="76"/>
      <c r="BC39" s="76"/>
      <c r="BD39" s="76"/>
      <c r="BE39" s="14">
        <v>0</v>
      </c>
      <c r="BF39" s="14">
        <f>SUM(W39)</f>
        <v>36</v>
      </c>
    </row>
    <row r="40" spans="1:58" ht="51" customHeight="1" x14ac:dyDescent="0.25">
      <c r="A40" s="202"/>
      <c r="B40" s="203" t="s">
        <v>89</v>
      </c>
      <c r="C40" s="178" t="s">
        <v>90</v>
      </c>
      <c r="D40" s="34" t="s">
        <v>25</v>
      </c>
      <c r="E40" s="55">
        <v>6</v>
      </c>
      <c r="F40" s="55">
        <v>6</v>
      </c>
      <c r="G40" s="55">
        <v>6</v>
      </c>
      <c r="H40" s="55">
        <v>6</v>
      </c>
      <c r="I40" s="55">
        <v>6</v>
      </c>
      <c r="J40" s="55">
        <v>6</v>
      </c>
      <c r="K40" s="55">
        <v>6</v>
      </c>
      <c r="L40" s="55">
        <v>6</v>
      </c>
      <c r="M40" s="55">
        <v>4</v>
      </c>
      <c r="N40" s="55">
        <v>4</v>
      </c>
      <c r="O40" s="55">
        <v>4</v>
      </c>
      <c r="P40" s="55">
        <v>2</v>
      </c>
      <c r="Q40" s="55">
        <v>2</v>
      </c>
      <c r="R40" s="55">
        <v>4</v>
      </c>
      <c r="S40" s="55">
        <v>2</v>
      </c>
      <c r="T40" s="55"/>
      <c r="U40" s="55"/>
      <c r="V40" s="15">
        <v>0</v>
      </c>
      <c r="W40" s="15">
        <f t="shared" si="3"/>
        <v>70</v>
      </c>
      <c r="X40" s="55">
        <v>10</v>
      </c>
      <c r="Y40" s="55">
        <v>12</v>
      </c>
      <c r="Z40" s="55">
        <v>10</v>
      </c>
      <c r="AA40" s="55">
        <v>12</v>
      </c>
      <c r="AB40" s="55"/>
      <c r="AC40" s="55"/>
      <c r="AD40" s="55"/>
      <c r="AE40" s="55"/>
      <c r="AF40" s="55"/>
      <c r="AG40" s="55"/>
      <c r="AH40" s="55"/>
      <c r="AI40" s="54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76">
        <v>0</v>
      </c>
      <c r="AW40" s="76">
        <v>0</v>
      </c>
      <c r="AX40" s="76">
        <v>0</v>
      </c>
      <c r="AY40" s="76">
        <v>0</v>
      </c>
      <c r="AZ40" s="76">
        <v>0</v>
      </c>
      <c r="BA40" s="76">
        <v>0</v>
      </c>
      <c r="BB40" s="76">
        <v>0</v>
      </c>
      <c r="BC40" s="76">
        <v>0</v>
      </c>
      <c r="BD40" s="76">
        <v>0</v>
      </c>
      <c r="BE40" s="14">
        <f t="shared" si="6"/>
        <v>44</v>
      </c>
      <c r="BF40" s="14">
        <f t="shared" si="7"/>
        <v>114</v>
      </c>
    </row>
    <row r="41" spans="1:58" ht="0.75" hidden="1" customHeight="1" x14ac:dyDescent="0.25">
      <c r="A41" s="202"/>
      <c r="B41" s="225"/>
      <c r="C41" s="225"/>
      <c r="D41" s="53" t="s">
        <v>25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98">
        <v>36</v>
      </c>
      <c r="S41" s="8"/>
      <c r="T41" s="99">
        <v>36</v>
      </c>
      <c r="U41" s="99">
        <v>36</v>
      </c>
      <c r="V41" s="15">
        <v>0</v>
      </c>
      <c r="W41" s="15">
        <f t="shared" si="3"/>
        <v>108</v>
      </c>
      <c r="X41" s="99">
        <v>36</v>
      </c>
      <c r="Y41" s="99">
        <v>36</v>
      </c>
      <c r="Z41" s="100">
        <v>36</v>
      </c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101"/>
      <c r="AR41" s="101"/>
      <c r="AS41" s="102"/>
      <c r="AT41" s="102"/>
      <c r="AU41" s="102"/>
      <c r="AV41" s="76">
        <v>0</v>
      </c>
      <c r="AW41" s="76">
        <v>0</v>
      </c>
      <c r="AX41" s="76">
        <v>0</v>
      </c>
      <c r="AY41" s="76">
        <v>0</v>
      </c>
      <c r="AZ41" s="76">
        <v>0</v>
      </c>
      <c r="BA41" s="76">
        <v>0</v>
      </c>
      <c r="BB41" s="76">
        <v>0</v>
      </c>
      <c r="BC41" s="76">
        <v>0</v>
      </c>
      <c r="BD41" s="76">
        <v>0</v>
      </c>
      <c r="BE41" s="14">
        <f t="shared" si="6"/>
        <v>108</v>
      </c>
      <c r="BF41" s="14">
        <f t="shared" si="7"/>
        <v>216</v>
      </c>
    </row>
    <row r="42" spans="1:58" ht="15.75" hidden="1" customHeight="1" x14ac:dyDescent="0.25">
      <c r="A42" s="202"/>
      <c r="B42" s="225"/>
      <c r="C42" s="225"/>
      <c r="D42" s="53" t="s">
        <v>21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98">
        <v>36</v>
      </c>
      <c r="S42" s="8"/>
      <c r="T42" s="99">
        <v>36</v>
      </c>
      <c r="U42" s="99">
        <v>36</v>
      </c>
      <c r="V42" s="15">
        <v>0</v>
      </c>
      <c r="W42" s="15">
        <f t="shared" si="3"/>
        <v>108</v>
      </c>
      <c r="X42" s="99">
        <v>36</v>
      </c>
      <c r="Y42" s="99">
        <v>36</v>
      </c>
      <c r="Z42" s="100">
        <v>36</v>
      </c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101"/>
      <c r="AR42" s="101"/>
      <c r="AS42" s="102"/>
      <c r="AT42" s="102"/>
      <c r="AU42" s="102"/>
      <c r="AV42" s="76">
        <v>0</v>
      </c>
      <c r="AW42" s="76">
        <v>0</v>
      </c>
      <c r="AX42" s="76">
        <v>0</v>
      </c>
      <c r="AY42" s="76">
        <v>0</v>
      </c>
      <c r="AZ42" s="76">
        <v>0</v>
      </c>
      <c r="BA42" s="76">
        <v>0</v>
      </c>
      <c r="BB42" s="76">
        <v>0</v>
      </c>
      <c r="BC42" s="76">
        <v>0</v>
      </c>
      <c r="BD42" s="76">
        <v>0</v>
      </c>
      <c r="BE42" s="14">
        <f t="shared" si="6"/>
        <v>108</v>
      </c>
      <c r="BF42" s="14">
        <f t="shared" si="7"/>
        <v>216</v>
      </c>
    </row>
    <row r="43" spans="1:58" ht="15.75" hidden="1" customHeight="1" x14ac:dyDescent="0.25">
      <c r="A43" s="202"/>
      <c r="B43" s="225"/>
      <c r="C43" s="225"/>
      <c r="D43" s="53" t="s">
        <v>25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98">
        <v>36</v>
      </c>
      <c r="S43" s="8"/>
      <c r="T43" s="99">
        <v>36</v>
      </c>
      <c r="U43" s="99">
        <v>36</v>
      </c>
      <c r="V43" s="15">
        <v>0</v>
      </c>
      <c r="W43" s="15">
        <f t="shared" si="3"/>
        <v>108</v>
      </c>
      <c r="X43" s="99">
        <v>36</v>
      </c>
      <c r="Y43" s="99">
        <v>36</v>
      </c>
      <c r="Z43" s="100">
        <v>36</v>
      </c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101"/>
      <c r="AR43" s="101"/>
      <c r="AS43" s="102"/>
      <c r="AT43" s="102"/>
      <c r="AU43" s="102"/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14">
        <f t="shared" si="6"/>
        <v>108</v>
      </c>
      <c r="BF43" s="14">
        <f t="shared" si="7"/>
        <v>216</v>
      </c>
    </row>
    <row r="44" spans="1:58" ht="15.75" hidden="1" customHeight="1" x14ac:dyDescent="0.25">
      <c r="A44" s="202"/>
      <c r="B44" s="225"/>
      <c r="C44" s="225"/>
      <c r="D44" s="53" t="s">
        <v>21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98">
        <v>36</v>
      </c>
      <c r="S44" s="8"/>
      <c r="T44" s="99">
        <v>36</v>
      </c>
      <c r="U44" s="99">
        <v>36</v>
      </c>
      <c r="V44" s="15">
        <v>0</v>
      </c>
      <c r="W44" s="15">
        <f t="shared" si="3"/>
        <v>108</v>
      </c>
      <c r="X44" s="99">
        <v>36</v>
      </c>
      <c r="Y44" s="99">
        <v>36</v>
      </c>
      <c r="Z44" s="100">
        <v>36</v>
      </c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101"/>
      <c r="AR44" s="101"/>
      <c r="AS44" s="102"/>
      <c r="AT44" s="102"/>
      <c r="AU44" s="102"/>
      <c r="AV44" s="76">
        <v>0</v>
      </c>
      <c r="AW44" s="76">
        <v>0</v>
      </c>
      <c r="AX44" s="76">
        <v>0</v>
      </c>
      <c r="AY44" s="76">
        <v>0</v>
      </c>
      <c r="AZ44" s="76">
        <v>0</v>
      </c>
      <c r="BA44" s="76">
        <v>0</v>
      </c>
      <c r="BB44" s="76">
        <v>0</v>
      </c>
      <c r="BC44" s="76">
        <v>0</v>
      </c>
      <c r="BD44" s="76">
        <v>0</v>
      </c>
      <c r="BE44" s="14">
        <f t="shared" si="6"/>
        <v>108</v>
      </c>
      <c r="BF44" s="14">
        <f t="shared" si="7"/>
        <v>216</v>
      </c>
    </row>
    <row r="45" spans="1:58" ht="0.75" hidden="1" customHeight="1" x14ac:dyDescent="0.25">
      <c r="A45" s="202"/>
      <c r="B45" s="225"/>
      <c r="C45" s="225"/>
      <c r="D45" s="53" t="s">
        <v>25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98">
        <v>36</v>
      </c>
      <c r="S45" s="8"/>
      <c r="T45" s="99">
        <v>36</v>
      </c>
      <c r="U45" s="99">
        <v>36</v>
      </c>
      <c r="V45" s="15">
        <v>0</v>
      </c>
      <c r="W45" s="15">
        <f t="shared" si="3"/>
        <v>108</v>
      </c>
      <c r="X45" s="99">
        <v>36</v>
      </c>
      <c r="Y45" s="99">
        <v>36</v>
      </c>
      <c r="Z45" s="100">
        <v>36</v>
      </c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101"/>
      <c r="AR45" s="101"/>
      <c r="AS45" s="102"/>
      <c r="AT45" s="102"/>
      <c r="AU45" s="102"/>
      <c r="AV45" s="76">
        <v>0</v>
      </c>
      <c r="AW45" s="76">
        <v>0</v>
      </c>
      <c r="AX45" s="76">
        <v>0</v>
      </c>
      <c r="AY45" s="76">
        <v>0</v>
      </c>
      <c r="AZ45" s="76">
        <v>0</v>
      </c>
      <c r="BA45" s="76">
        <v>0</v>
      </c>
      <c r="BB45" s="76">
        <v>0</v>
      </c>
      <c r="BC45" s="76">
        <v>0</v>
      </c>
      <c r="BD45" s="76">
        <v>0</v>
      </c>
      <c r="BE45" s="14">
        <f t="shared" si="6"/>
        <v>108</v>
      </c>
      <c r="BF45" s="14">
        <f t="shared" si="7"/>
        <v>216</v>
      </c>
    </row>
    <row r="46" spans="1:58" ht="8.25" hidden="1" customHeight="1" x14ac:dyDescent="0.25">
      <c r="A46" s="202"/>
      <c r="B46" s="225"/>
      <c r="C46" s="225"/>
      <c r="D46" s="53" t="s">
        <v>21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98">
        <v>36</v>
      </c>
      <c r="S46" s="8"/>
      <c r="T46" s="99">
        <v>36</v>
      </c>
      <c r="U46" s="99">
        <v>36</v>
      </c>
      <c r="V46" s="15">
        <v>0</v>
      </c>
      <c r="W46" s="15">
        <f t="shared" si="3"/>
        <v>108</v>
      </c>
      <c r="X46" s="99">
        <v>36</v>
      </c>
      <c r="Y46" s="99">
        <v>36</v>
      </c>
      <c r="Z46" s="100">
        <v>36</v>
      </c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101"/>
      <c r="AR46" s="101"/>
      <c r="AS46" s="102"/>
      <c r="AT46" s="102"/>
      <c r="AU46" s="102"/>
      <c r="AV46" s="76">
        <v>0</v>
      </c>
      <c r="AW46" s="76">
        <v>0</v>
      </c>
      <c r="AX46" s="76">
        <v>0</v>
      </c>
      <c r="AY46" s="76">
        <v>0</v>
      </c>
      <c r="AZ46" s="76">
        <v>0</v>
      </c>
      <c r="BA46" s="76">
        <v>0</v>
      </c>
      <c r="BB46" s="76">
        <v>0</v>
      </c>
      <c r="BC46" s="76">
        <v>0</v>
      </c>
      <c r="BD46" s="76">
        <v>0</v>
      </c>
      <c r="BE46" s="14">
        <f t="shared" si="6"/>
        <v>108</v>
      </c>
      <c r="BF46" s="14">
        <f t="shared" si="7"/>
        <v>216</v>
      </c>
    </row>
    <row r="47" spans="1:58" ht="0.75" hidden="1" customHeight="1" x14ac:dyDescent="0.25">
      <c r="A47" s="202"/>
      <c r="B47" s="225"/>
      <c r="C47" s="225"/>
      <c r="D47" s="53" t="s">
        <v>25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98">
        <v>36</v>
      </c>
      <c r="S47" s="8"/>
      <c r="T47" s="99">
        <v>36</v>
      </c>
      <c r="U47" s="99">
        <v>36</v>
      </c>
      <c r="V47" s="15">
        <v>0</v>
      </c>
      <c r="W47" s="15">
        <f t="shared" si="3"/>
        <v>108</v>
      </c>
      <c r="X47" s="99">
        <v>36</v>
      </c>
      <c r="Y47" s="99">
        <v>36</v>
      </c>
      <c r="Z47" s="100">
        <v>36</v>
      </c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101"/>
      <c r="AR47" s="101"/>
      <c r="AS47" s="102"/>
      <c r="AT47" s="102"/>
      <c r="AU47" s="102"/>
      <c r="AV47" s="76">
        <v>0</v>
      </c>
      <c r="AW47" s="76">
        <v>0</v>
      </c>
      <c r="AX47" s="76">
        <v>0</v>
      </c>
      <c r="AY47" s="76">
        <v>0</v>
      </c>
      <c r="AZ47" s="76">
        <v>0</v>
      </c>
      <c r="BA47" s="76">
        <v>0</v>
      </c>
      <c r="BB47" s="76">
        <v>0</v>
      </c>
      <c r="BC47" s="76">
        <v>0</v>
      </c>
      <c r="BD47" s="76">
        <v>0</v>
      </c>
      <c r="BE47" s="14">
        <f t="shared" si="6"/>
        <v>108</v>
      </c>
      <c r="BF47" s="14">
        <f t="shared" si="7"/>
        <v>216</v>
      </c>
    </row>
    <row r="48" spans="1:58" ht="15.75" hidden="1" customHeight="1" x14ac:dyDescent="0.25">
      <c r="A48" s="202"/>
      <c r="B48" s="225"/>
      <c r="C48" s="225"/>
      <c r="D48" s="53" t="s">
        <v>21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98">
        <v>36</v>
      </c>
      <c r="S48" s="8"/>
      <c r="T48" s="99">
        <v>36</v>
      </c>
      <c r="U48" s="99">
        <v>36</v>
      </c>
      <c r="V48" s="15">
        <v>0</v>
      </c>
      <c r="W48" s="15">
        <f t="shared" si="3"/>
        <v>108</v>
      </c>
      <c r="X48" s="99">
        <v>36</v>
      </c>
      <c r="Y48" s="99">
        <v>36</v>
      </c>
      <c r="Z48" s="100">
        <v>36</v>
      </c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101"/>
      <c r="AR48" s="101"/>
      <c r="AS48" s="102"/>
      <c r="AT48" s="102"/>
      <c r="AU48" s="102"/>
      <c r="AV48" s="76">
        <v>0</v>
      </c>
      <c r="AW48" s="76">
        <v>0</v>
      </c>
      <c r="AX48" s="76">
        <v>0</v>
      </c>
      <c r="AY48" s="76">
        <v>0</v>
      </c>
      <c r="AZ48" s="76">
        <v>0</v>
      </c>
      <c r="BA48" s="76">
        <v>0</v>
      </c>
      <c r="BB48" s="76">
        <v>0</v>
      </c>
      <c r="BC48" s="76">
        <v>0</v>
      </c>
      <c r="BD48" s="76">
        <v>0</v>
      </c>
      <c r="BE48" s="14">
        <f t="shared" si="6"/>
        <v>108</v>
      </c>
      <c r="BF48" s="14">
        <f t="shared" si="7"/>
        <v>216</v>
      </c>
    </row>
    <row r="49" spans="1:58" ht="15.75" hidden="1" customHeight="1" x14ac:dyDescent="0.25">
      <c r="A49" s="202"/>
      <c r="B49" s="225"/>
      <c r="C49" s="225"/>
      <c r="D49" s="53" t="s">
        <v>25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98">
        <v>36</v>
      </c>
      <c r="S49" s="8"/>
      <c r="T49" s="99">
        <v>36</v>
      </c>
      <c r="U49" s="99">
        <v>36</v>
      </c>
      <c r="V49" s="15">
        <v>0</v>
      </c>
      <c r="W49" s="15">
        <f t="shared" si="3"/>
        <v>108</v>
      </c>
      <c r="X49" s="99">
        <v>36</v>
      </c>
      <c r="Y49" s="99">
        <v>36</v>
      </c>
      <c r="Z49" s="100">
        <v>36</v>
      </c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101"/>
      <c r="AR49" s="101"/>
      <c r="AS49" s="102"/>
      <c r="AT49" s="102"/>
      <c r="AU49" s="102"/>
      <c r="AV49" s="76">
        <v>0</v>
      </c>
      <c r="AW49" s="76">
        <v>0</v>
      </c>
      <c r="AX49" s="76">
        <v>0</v>
      </c>
      <c r="AY49" s="76">
        <v>0</v>
      </c>
      <c r="AZ49" s="76">
        <v>0</v>
      </c>
      <c r="BA49" s="76">
        <v>0</v>
      </c>
      <c r="BB49" s="76">
        <v>0</v>
      </c>
      <c r="BC49" s="76">
        <v>0</v>
      </c>
      <c r="BD49" s="76">
        <v>0</v>
      </c>
      <c r="BE49" s="14">
        <f t="shared" si="6"/>
        <v>108</v>
      </c>
      <c r="BF49" s="14">
        <f t="shared" si="7"/>
        <v>216</v>
      </c>
    </row>
    <row r="50" spans="1:58" ht="15.75" hidden="1" customHeight="1" x14ac:dyDescent="0.25">
      <c r="A50" s="202"/>
      <c r="B50" s="225"/>
      <c r="C50" s="225"/>
      <c r="D50" s="53" t="s">
        <v>21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98">
        <v>36</v>
      </c>
      <c r="S50" s="8"/>
      <c r="T50" s="99">
        <v>36</v>
      </c>
      <c r="U50" s="99">
        <v>36</v>
      </c>
      <c r="V50" s="15">
        <v>0</v>
      </c>
      <c r="W50" s="15">
        <f t="shared" si="3"/>
        <v>108</v>
      </c>
      <c r="X50" s="99">
        <v>36</v>
      </c>
      <c r="Y50" s="99">
        <v>36</v>
      </c>
      <c r="Z50" s="100">
        <v>36</v>
      </c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101"/>
      <c r="AR50" s="101"/>
      <c r="AS50" s="102"/>
      <c r="AT50" s="102"/>
      <c r="AU50" s="102"/>
      <c r="AV50" s="76">
        <v>0</v>
      </c>
      <c r="AW50" s="76">
        <v>0</v>
      </c>
      <c r="AX50" s="76">
        <v>0</v>
      </c>
      <c r="AY50" s="76">
        <v>0</v>
      </c>
      <c r="AZ50" s="76">
        <v>0</v>
      </c>
      <c r="BA50" s="76">
        <v>0</v>
      </c>
      <c r="BB50" s="76">
        <v>0</v>
      </c>
      <c r="BC50" s="76">
        <v>0</v>
      </c>
      <c r="BD50" s="76">
        <v>0</v>
      </c>
      <c r="BE50" s="14">
        <f t="shared" si="6"/>
        <v>108</v>
      </c>
      <c r="BF50" s="14">
        <f t="shared" si="7"/>
        <v>216</v>
      </c>
    </row>
    <row r="51" spans="1:58" ht="0.75" hidden="1" customHeight="1" x14ac:dyDescent="0.25">
      <c r="A51" s="202"/>
      <c r="B51" s="225"/>
      <c r="C51" s="225"/>
      <c r="D51" s="53" t="s">
        <v>25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98">
        <v>36</v>
      </c>
      <c r="S51" s="8"/>
      <c r="T51" s="99">
        <v>36</v>
      </c>
      <c r="U51" s="99">
        <v>36</v>
      </c>
      <c r="V51" s="15">
        <v>0</v>
      </c>
      <c r="W51" s="15">
        <f t="shared" si="3"/>
        <v>108</v>
      </c>
      <c r="X51" s="99">
        <v>36</v>
      </c>
      <c r="Y51" s="99">
        <v>36</v>
      </c>
      <c r="Z51" s="100">
        <v>36</v>
      </c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101"/>
      <c r="AR51" s="101"/>
      <c r="AS51" s="102"/>
      <c r="AT51" s="102"/>
      <c r="AU51" s="102"/>
      <c r="AV51" s="76">
        <v>0</v>
      </c>
      <c r="AW51" s="76">
        <v>0</v>
      </c>
      <c r="AX51" s="76">
        <v>0</v>
      </c>
      <c r="AY51" s="76">
        <v>0</v>
      </c>
      <c r="AZ51" s="76">
        <v>0</v>
      </c>
      <c r="BA51" s="76">
        <v>0</v>
      </c>
      <c r="BB51" s="76">
        <v>0</v>
      </c>
      <c r="BC51" s="76">
        <v>0</v>
      </c>
      <c r="BD51" s="76">
        <v>0</v>
      </c>
      <c r="BE51" s="14">
        <f t="shared" si="6"/>
        <v>108</v>
      </c>
      <c r="BF51" s="14">
        <f t="shared" si="7"/>
        <v>216</v>
      </c>
    </row>
    <row r="52" spans="1:58" ht="45" hidden="1" customHeight="1" x14ac:dyDescent="0.25">
      <c r="A52" s="202"/>
      <c r="B52" s="225"/>
      <c r="C52" s="225"/>
      <c r="D52" s="53" t="s">
        <v>21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98">
        <v>36</v>
      </c>
      <c r="S52" s="8"/>
      <c r="T52" s="99">
        <v>36</v>
      </c>
      <c r="U52" s="99">
        <v>36</v>
      </c>
      <c r="V52" s="15">
        <v>0</v>
      </c>
      <c r="W52" s="15">
        <f t="shared" si="3"/>
        <v>108</v>
      </c>
      <c r="X52" s="99">
        <v>36</v>
      </c>
      <c r="Y52" s="99">
        <v>36</v>
      </c>
      <c r="Z52" s="100">
        <v>36</v>
      </c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101"/>
      <c r="AR52" s="101"/>
      <c r="AS52" s="102"/>
      <c r="AT52" s="102"/>
      <c r="AU52" s="102"/>
      <c r="AV52" s="76">
        <v>0</v>
      </c>
      <c r="AW52" s="76">
        <v>0</v>
      </c>
      <c r="AX52" s="76">
        <v>0</v>
      </c>
      <c r="AY52" s="76">
        <v>0</v>
      </c>
      <c r="AZ52" s="76">
        <v>0</v>
      </c>
      <c r="BA52" s="76">
        <v>0</v>
      </c>
      <c r="BB52" s="76">
        <v>0</v>
      </c>
      <c r="BC52" s="76">
        <v>0</v>
      </c>
      <c r="BD52" s="76">
        <v>0</v>
      </c>
      <c r="BE52" s="14">
        <f t="shared" si="6"/>
        <v>108</v>
      </c>
      <c r="BF52" s="14">
        <f t="shared" si="7"/>
        <v>216</v>
      </c>
    </row>
    <row r="53" spans="1:58" ht="45" customHeight="1" x14ac:dyDescent="0.25">
      <c r="A53" s="202"/>
      <c r="B53" s="188"/>
      <c r="C53" s="188"/>
      <c r="D53" s="53" t="s">
        <v>21</v>
      </c>
      <c r="E53" s="80">
        <v>2</v>
      </c>
      <c r="F53" s="80">
        <v>2</v>
      </c>
      <c r="G53" s="80">
        <v>2</v>
      </c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54"/>
      <c r="S53" s="80"/>
      <c r="T53" s="54"/>
      <c r="U53" s="54"/>
      <c r="V53" s="15">
        <v>0</v>
      </c>
      <c r="W53" s="15">
        <f>SUM(E53:P53)</f>
        <v>6</v>
      </c>
      <c r="X53" s="54">
        <v>2</v>
      </c>
      <c r="Y53" s="54">
        <v>2</v>
      </c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76"/>
      <c r="AW53" s="76"/>
      <c r="AX53" s="76"/>
      <c r="AY53" s="76"/>
      <c r="AZ53" s="76"/>
      <c r="BA53" s="76"/>
      <c r="BB53" s="76"/>
      <c r="BC53" s="76"/>
      <c r="BD53" s="76"/>
      <c r="BE53" s="14">
        <f>SUM(X53:AA53)</f>
        <v>4</v>
      </c>
      <c r="BF53" s="14">
        <f t="shared" si="7"/>
        <v>10</v>
      </c>
    </row>
    <row r="54" spans="1:58" ht="45" customHeight="1" x14ac:dyDescent="0.25">
      <c r="A54" s="202"/>
      <c r="B54" s="80" t="s">
        <v>140</v>
      </c>
      <c r="C54" s="81" t="s">
        <v>131</v>
      </c>
      <c r="D54" s="34" t="s">
        <v>25</v>
      </c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54"/>
      <c r="S54" s="80"/>
      <c r="T54" s="54"/>
      <c r="U54" s="54"/>
      <c r="V54" s="15">
        <v>0</v>
      </c>
      <c r="W54" s="15">
        <v>0</v>
      </c>
      <c r="X54" s="54"/>
      <c r="Y54" s="54"/>
      <c r="Z54" s="54"/>
      <c r="AA54" s="54"/>
      <c r="AB54" s="54"/>
      <c r="AC54" s="54"/>
      <c r="AD54" s="88">
        <v>36</v>
      </c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76"/>
      <c r="AW54" s="76"/>
      <c r="AX54" s="76"/>
      <c r="AY54" s="76"/>
      <c r="AZ54" s="76"/>
      <c r="BA54" s="76"/>
      <c r="BB54" s="76"/>
      <c r="BC54" s="76"/>
      <c r="BD54" s="76"/>
      <c r="BE54" s="14">
        <f>SUM(AD54)</f>
        <v>36</v>
      </c>
      <c r="BF54" s="14">
        <f>SUM(BE54)</f>
        <v>36</v>
      </c>
    </row>
    <row r="55" spans="1:58" ht="20.25" customHeight="1" x14ac:dyDescent="0.25">
      <c r="A55" s="202"/>
      <c r="B55" s="54" t="s">
        <v>91</v>
      </c>
      <c r="C55" s="86" t="s">
        <v>132</v>
      </c>
      <c r="D55" s="34" t="s">
        <v>25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54"/>
      <c r="Q55" s="54"/>
      <c r="R55" s="54"/>
      <c r="S55" s="54"/>
      <c r="T55" s="54"/>
      <c r="U55" s="54"/>
      <c r="V55" s="15">
        <v>0</v>
      </c>
      <c r="W55" s="15">
        <f t="shared" si="3"/>
        <v>0</v>
      </c>
      <c r="X55" s="55"/>
      <c r="Y55" s="55"/>
      <c r="Z55" s="55"/>
      <c r="AA55" s="55"/>
      <c r="AB55" s="55"/>
      <c r="AC55" s="55"/>
      <c r="AD55" s="90">
        <v>36</v>
      </c>
      <c r="AE55" s="90">
        <v>36</v>
      </c>
      <c r="AF55" s="90">
        <v>36</v>
      </c>
      <c r="AG55" s="90">
        <v>36</v>
      </c>
      <c r="AH55" s="55"/>
      <c r="AI55" s="55"/>
      <c r="AJ55" s="55"/>
      <c r="AK55" s="55"/>
      <c r="AL55" s="55"/>
      <c r="AM55" s="55"/>
      <c r="AN55" s="55"/>
      <c r="AO55" s="55"/>
      <c r="AP55" s="55"/>
      <c r="AQ55" s="103"/>
      <c r="AR55" s="55"/>
      <c r="AS55" s="55"/>
      <c r="AT55" s="55"/>
      <c r="AU55" s="55"/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  <c r="BC55" s="76">
        <v>0</v>
      </c>
      <c r="BD55" s="76">
        <v>0</v>
      </c>
      <c r="BE55" s="14">
        <f t="shared" si="6"/>
        <v>144</v>
      </c>
      <c r="BF55" s="14">
        <f t="shared" si="7"/>
        <v>144</v>
      </c>
    </row>
    <row r="56" spans="1:58" ht="28.5" customHeight="1" x14ac:dyDescent="0.25">
      <c r="A56" s="202"/>
      <c r="B56" s="191" t="s">
        <v>64</v>
      </c>
      <c r="C56" s="178" t="s">
        <v>92</v>
      </c>
      <c r="D56" s="53" t="s">
        <v>25</v>
      </c>
      <c r="E56" s="54">
        <v>16</v>
      </c>
      <c r="F56" s="54">
        <v>16</v>
      </c>
      <c r="G56" s="54">
        <v>16</v>
      </c>
      <c r="H56" s="54">
        <v>16</v>
      </c>
      <c r="I56" s="54">
        <v>16</v>
      </c>
      <c r="J56" s="54">
        <v>16</v>
      </c>
      <c r="K56" s="54">
        <v>16</v>
      </c>
      <c r="L56" s="54">
        <v>16</v>
      </c>
      <c r="M56" s="54">
        <v>16</v>
      </c>
      <c r="N56" s="54">
        <v>12</v>
      </c>
      <c r="O56" s="54">
        <v>12</v>
      </c>
      <c r="P56" s="54">
        <v>12</v>
      </c>
      <c r="Q56" s="54">
        <v>12</v>
      </c>
      <c r="R56" s="54">
        <v>12</v>
      </c>
      <c r="S56" s="54">
        <v>12</v>
      </c>
      <c r="T56" s="54"/>
      <c r="U56" s="54"/>
      <c r="V56" s="15">
        <v>0</v>
      </c>
      <c r="W56" s="15">
        <f>SUM(E56:S56)</f>
        <v>216</v>
      </c>
      <c r="X56" s="55">
        <v>44</v>
      </c>
      <c r="Y56" s="55">
        <v>46</v>
      </c>
      <c r="Z56" s="55">
        <v>44</v>
      </c>
      <c r="AA56" s="55">
        <v>46</v>
      </c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103"/>
      <c r="AR56" s="55"/>
      <c r="AS56" s="55"/>
      <c r="AT56" s="55"/>
      <c r="AU56" s="55"/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14">
        <f t="shared" si="6"/>
        <v>180</v>
      </c>
      <c r="BF56" s="14">
        <f t="shared" si="7"/>
        <v>396</v>
      </c>
    </row>
    <row r="57" spans="1:58" ht="53.25" customHeight="1" x14ac:dyDescent="0.25">
      <c r="A57" s="202"/>
      <c r="B57" s="192"/>
      <c r="C57" s="184"/>
      <c r="D57" s="53" t="s">
        <v>21</v>
      </c>
      <c r="E57" s="54">
        <v>2</v>
      </c>
      <c r="F57" s="54">
        <v>2</v>
      </c>
      <c r="G57" s="54">
        <v>2</v>
      </c>
      <c r="H57" s="54">
        <v>2</v>
      </c>
      <c r="I57" s="54">
        <v>2</v>
      </c>
      <c r="J57" s="54">
        <v>2</v>
      </c>
      <c r="K57" s="54">
        <v>2</v>
      </c>
      <c r="L57" s="54">
        <v>2</v>
      </c>
      <c r="M57" s="54">
        <v>2</v>
      </c>
      <c r="N57" s="54">
        <v>2</v>
      </c>
      <c r="O57" s="54">
        <v>2</v>
      </c>
      <c r="P57" s="54">
        <v>2</v>
      </c>
      <c r="Q57" s="54"/>
      <c r="R57" s="54"/>
      <c r="S57" s="54"/>
      <c r="T57" s="54"/>
      <c r="U57" s="54"/>
      <c r="V57" s="15">
        <v>0</v>
      </c>
      <c r="W57" s="15">
        <f>SUM(E57:S57)</f>
        <v>24</v>
      </c>
      <c r="X57" s="55">
        <v>2</v>
      </c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103"/>
      <c r="AR57" s="55"/>
      <c r="AS57" s="55"/>
      <c r="AT57" s="55"/>
      <c r="AU57" s="55"/>
      <c r="AV57" s="76"/>
      <c r="AW57" s="76"/>
      <c r="AX57" s="76"/>
      <c r="AY57" s="76"/>
      <c r="AZ57" s="76"/>
      <c r="BA57" s="76"/>
      <c r="BB57" s="76"/>
      <c r="BC57" s="76"/>
      <c r="BD57" s="76"/>
      <c r="BE57" s="14">
        <v>2</v>
      </c>
      <c r="BF57" s="14">
        <v>26</v>
      </c>
    </row>
    <row r="58" spans="1:58" ht="29.25" customHeight="1" x14ac:dyDescent="0.25">
      <c r="A58" s="202"/>
      <c r="B58" s="191" t="s">
        <v>93</v>
      </c>
      <c r="C58" s="178" t="s">
        <v>94</v>
      </c>
      <c r="D58" s="53" t="s">
        <v>25</v>
      </c>
      <c r="E58" s="54">
        <v>4</v>
      </c>
      <c r="F58" s="54">
        <v>4</v>
      </c>
      <c r="G58" s="54">
        <v>4</v>
      </c>
      <c r="H58" s="54">
        <v>4</v>
      </c>
      <c r="I58" s="54">
        <v>4</v>
      </c>
      <c r="J58" s="54">
        <v>4</v>
      </c>
      <c r="K58" s="54">
        <v>4</v>
      </c>
      <c r="L58" s="54">
        <v>4</v>
      </c>
      <c r="M58" s="54">
        <v>4</v>
      </c>
      <c r="N58" s="54">
        <v>4</v>
      </c>
      <c r="O58" s="54">
        <v>4</v>
      </c>
      <c r="P58" s="54">
        <v>4</v>
      </c>
      <c r="Q58" s="54">
        <v>4</v>
      </c>
      <c r="R58" s="54">
        <v>4</v>
      </c>
      <c r="S58" s="55">
        <v>4</v>
      </c>
      <c r="T58" s="54"/>
      <c r="U58" s="54"/>
      <c r="V58" s="15">
        <v>0</v>
      </c>
      <c r="W58" s="15">
        <f t="shared" si="3"/>
        <v>60</v>
      </c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103"/>
      <c r="AR58" s="55"/>
      <c r="AS58" s="55"/>
      <c r="AT58" s="55"/>
      <c r="AU58" s="55"/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  <c r="BC58" s="76">
        <v>0</v>
      </c>
      <c r="BD58" s="76">
        <v>0</v>
      </c>
      <c r="BE58" s="14">
        <f t="shared" si="6"/>
        <v>0</v>
      </c>
      <c r="BF58" s="14">
        <f t="shared" si="7"/>
        <v>60</v>
      </c>
    </row>
    <row r="59" spans="1:58" ht="42.75" customHeight="1" x14ac:dyDescent="0.25">
      <c r="A59" s="202"/>
      <c r="B59" s="192"/>
      <c r="C59" s="184"/>
      <c r="D59" s="53" t="s">
        <v>21</v>
      </c>
      <c r="E59" s="54">
        <v>2</v>
      </c>
      <c r="F59" s="54">
        <v>2</v>
      </c>
      <c r="G59" s="54">
        <v>2</v>
      </c>
      <c r="H59" s="54">
        <v>2</v>
      </c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5"/>
      <c r="T59" s="54"/>
      <c r="U59" s="54"/>
      <c r="V59" s="15">
        <v>0</v>
      </c>
      <c r="W59" s="15">
        <v>8</v>
      </c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103"/>
      <c r="AR59" s="55"/>
      <c r="AS59" s="55"/>
      <c r="AT59" s="55"/>
      <c r="AU59" s="55"/>
      <c r="AV59" s="76"/>
      <c r="AW59" s="76"/>
      <c r="AX59" s="76"/>
      <c r="AY59" s="76"/>
      <c r="AZ59" s="76"/>
      <c r="BA59" s="76"/>
      <c r="BB59" s="76"/>
      <c r="BC59" s="76"/>
      <c r="BD59" s="76"/>
      <c r="BE59" s="14">
        <v>0</v>
      </c>
      <c r="BF59" s="14">
        <f>SUM(W59)</f>
        <v>8</v>
      </c>
    </row>
    <row r="60" spans="1:58" ht="28.5" customHeight="1" x14ac:dyDescent="0.25">
      <c r="A60" s="202"/>
      <c r="B60" s="191" t="s">
        <v>95</v>
      </c>
      <c r="C60" s="178" t="s">
        <v>96</v>
      </c>
      <c r="D60" s="53" t="s">
        <v>25</v>
      </c>
      <c r="E60" s="54">
        <v>10</v>
      </c>
      <c r="F60" s="54">
        <v>10</v>
      </c>
      <c r="G60" s="54">
        <v>10</v>
      </c>
      <c r="H60" s="54">
        <v>10</v>
      </c>
      <c r="I60" s="54">
        <v>10</v>
      </c>
      <c r="J60" s="54">
        <v>10</v>
      </c>
      <c r="K60" s="54">
        <v>10</v>
      </c>
      <c r="L60" s="54">
        <v>10</v>
      </c>
      <c r="M60" s="54">
        <v>12</v>
      </c>
      <c r="N60" s="54">
        <v>10</v>
      </c>
      <c r="O60" s="54">
        <v>10</v>
      </c>
      <c r="P60" s="54">
        <v>12</v>
      </c>
      <c r="Q60" s="54">
        <v>10</v>
      </c>
      <c r="R60" s="54">
        <v>12</v>
      </c>
      <c r="S60" s="54">
        <v>10</v>
      </c>
      <c r="T60" s="54"/>
      <c r="U60" s="54"/>
      <c r="V60" s="15">
        <v>0</v>
      </c>
      <c r="W60" s="15">
        <f>SUM(E60:S60)</f>
        <v>156</v>
      </c>
      <c r="X60" s="55">
        <v>10</v>
      </c>
      <c r="Y60" s="55">
        <v>8</v>
      </c>
      <c r="Z60" s="55">
        <v>10</v>
      </c>
      <c r="AA60" s="55">
        <v>8</v>
      </c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103"/>
      <c r="AR60" s="55"/>
      <c r="AS60" s="55"/>
      <c r="AT60" s="55"/>
      <c r="AU60" s="55"/>
      <c r="AV60" s="76">
        <v>0</v>
      </c>
      <c r="AW60" s="76">
        <v>0</v>
      </c>
      <c r="AX60" s="76">
        <v>0</v>
      </c>
      <c r="AY60" s="76">
        <v>0</v>
      </c>
      <c r="AZ60" s="76">
        <v>0</v>
      </c>
      <c r="BA60" s="76">
        <v>0</v>
      </c>
      <c r="BB60" s="76">
        <v>0</v>
      </c>
      <c r="BC60" s="76">
        <v>0</v>
      </c>
      <c r="BD60" s="76">
        <v>0</v>
      </c>
      <c r="BE60" s="14">
        <f t="shared" si="6"/>
        <v>36</v>
      </c>
      <c r="BF60" s="14">
        <f t="shared" si="7"/>
        <v>192</v>
      </c>
    </row>
    <row r="61" spans="1:58" ht="34.5" customHeight="1" x14ac:dyDescent="0.25">
      <c r="A61" s="202"/>
      <c r="B61" s="192"/>
      <c r="C61" s="184"/>
      <c r="D61" s="53" t="s">
        <v>21</v>
      </c>
      <c r="E61" s="54">
        <v>2</v>
      </c>
      <c r="F61" s="54">
        <v>2</v>
      </c>
      <c r="G61" s="54">
        <v>2</v>
      </c>
      <c r="H61" s="54">
        <v>2</v>
      </c>
      <c r="I61" s="54">
        <v>2</v>
      </c>
      <c r="J61" s="54">
        <v>2</v>
      </c>
      <c r="K61" s="54">
        <v>2</v>
      </c>
      <c r="L61" s="54">
        <v>2</v>
      </c>
      <c r="M61" s="54"/>
      <c r="N61" s="54"/>
      <c r="O61" s="54"/>
      <c r="P61" s="54"/>
      <c r="Q61" s="54"/>
      <c r="R61" s="54"/>
      <c r="S61" s="54"/>
      <c r="T61" s="54"/>
      <c r="U61" s="54"/>
      <c r="V61" s="15">
        <v>0</v>
      </c>
      <c r="W61" s="15">
        <f>SUM(E61:P61)</f>
        <v>16</v>
      </c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103"/>
      <c r="AR61" s="55"/>
      <c r="AS61" s="55"/>
      <c r="AT61" s="55"/>
      <c r="AU61" s="55"/>
      <c r="AV61" s="76"/>
      <c r="AW61" s="76"/>
      <c r="AX61" s="76"/>
      <c r="AY61" s="76"/>
      <c r="AZ61" s="76"/>
      <c r="BA61" s="76"/>
      <c r="BB61" s="76"/>
      <c r="BC61" s="76"/>
      <c r="BD61" s="76"/>
      <c r="BE61" s="14">
        <v>2</v>
      </c>
      <c r="BF61" s="14">
        <v>18</v>
      </c>
    </row>
    <row r="62" spans="1:58" ht="15" customHeight="1" x14ac:dyDescent="0.25">
      <c r="A62" s="202"/>
      <c r="B62" s="104" t="s">
        <v>141</v>
      </c>
      <c r="C62" s="86" t="s">
        <v>131</v>
      </c>
      <c r="D62" s="53" t="s">
        <v>25</v>
      </c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15">
        <v>0</v>
      </c>
      <c r="W62" s="15">
        <f t="shared" si="3"/>
        <v>0</v>
      </c>
      <c r="X62" s="55"/>
      <c r="Y62" s="55"/>
      <c r="Z62" s="55"/>
      <c r="AA62" s="55"/>
      <c r="AB62" s="55"/>
      <c r="AC62" s="55"/>
      <c r="AD62" s="55"/>
      <c r="AE62" s="55"/>
      <c r="AF62" s="55"/>
      <c r="AG62" s="88">
        <v>36</v>
      </c>
      <c r="AH62" s="55"/>
      <c r="AI62" s="55"/>
      <c r="AJ62" s="55"/>
      <c r="AK62" s="55"/>
      <c r="AL62" s="55"/>
      <c r="AM62" s="55"/>
      <c r="AN62" s="55"/>
      <c r="AO62" s="55"/>
      <c r="AP62" s="55"/>
      <c r="AQ62" s="103"/>
      <c r="AR62" s="55"/>
      <c r="AS62" s="55"/>
      <c r="AT62" s="55"/>
      <c r="AU62" s="55"/>
      <c r="AV62" s="76">
        <v>0</v>
      </c>
      <c r="AW62" s="76">
        <v>0</v>
      </c>
      <c r="AX62" s="76">
        <v>0</v>
      </c>
      <c r="AY62" s="76">
        <v>0</v>
      </c>
      <c r="AZ62" s="76">
        <v>0</v>
      </c>
      <c r="BA62" s="76">
        <v>0</v>
      </c>
      <c r="BB62" s="76">
        <v>0</v>
      </c>
      <c r="BC62" s="76">
        <v>0</v>
      </c>
      <c r="BD62" s="76">
        <v>0</v>
      </c>
      <c r="BE62" s="14">
        <f>SUM(AG62)</f>
        <v>36</v>
      </c>
      <c r="BF62" s="14">
        <f t="shared" si="7"/>
        <v>36</v>
      </c>
    </row>
    <row r="63" spans="1:58" ht="15" customHeight="1" x14ac:dyDescent="0.25">
      <c r="A63" s="202"/>
      <c r="B63" s="104" t="s">
        <v>65</v>
      </c>
      <c r="C63" s="86" t="s">
        <v>132</v>
      </c>
      <c r="D63" s="53" t="s">
        <v>25</v>
      </c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15">
        <v>0</v>
      </c>
      <c r="W63" s="15">
        <f t="shared" si="3"/>
        <v>0</v>
      </c>
      <c r="X63" s="54"/>
      <c r="Y63" s="54"/>
      <c r="Z63" s="54"/>
      <c r="AA63" s="54"/>
      <c r="AB63" s="54"/>
      <c r="AC63" s="55"/>
      <c r="AD63" s="55"/>
      <c r="AE63" s="55"/>
      <c r="AF63" s="55"/>
      <c r="AG63" s="55"/>
      <c r="AH63" s="105">
        <v>36</v>
      </c>
      <c r="AI63" s="105">
        <v>36</v>
      </c>
      <c r="AJ63" s="90">
        <v>36</v>
      </c>
      <c r="AK63" s="54"/>
      <c r="AL63" s="55"/>
      <c r="AM63" s="55"/>
      <c r="AN63" s="55"/>
      <c r="AO63" s="55"/>
      <c r="AP63" s="55"/>
      <c r="AQ63" s="55"/>
      <c r="AR63" s="55"/>
      <c r="AS63" s="103"/>
      <c r="AT63" s="55"/>
      <c r="AU63" s="55"/>
      <c r="AV63" s="76">
        <v>0</v>
      </c>
      <c r="AW63" s="76">
        <v>0</v>
      </c>
      <c r="AX63" s="76">
        <v>0</v>
      </c>
      <c r="AY63" s="76">
        <v>0</v>
      </c>
      <c r="AZ63" s="76">
        <v>0</v>
      </c>
      <c r="BA63" s="76">
        <v>0</v>
      </c>
      <c r="BB63" s="76">
        <v>0</v>
      </c>
      <c r="BC63" s="76">
        <v>0</v>
      </c>
      <c r="BD63" s="76">
        <v>0</v>
      </c>
      <c r="BE63" s="14">
        <f t="shared" si="6"/>
        <v>108</v>
      </c>
      <c r="BF63" s="14">
        <f t="shared" si="7"/>
        <v>108</v>
      </c>
    </row>
    <row r="64" spans="1:58" ht="0.75" hidden="1" customHeight="1" x14ac:dyDescent="0.25">
      <c r="A64" s="202"/>
      <c r="B64" s="8"/>
      <c r="C64" s="8"/>
      <c r="D64" s="53" t="s">
        <v>25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98">
        <v>36</v>
      </c>
      <c r="S64" s="8"/>
      <c r="T64" s="99">
        <v>36</v>
      </c>
      <c r="U64" s="99">
        <v>36</v>
      </c>
      <c r="V64" s="15">
        <v>0</v>
      </c>
      <c r="W64" s="15">
        <f t="shared" si="3"/>
        <v>108</v>
      </c>
      <c r="X64" s="99">
        <v>36</v>
      </c>
      <c r="Y64" s="99">
        <v>36</v>
      </c>
      <c r="Z64" s="100">
        <v>36</v>
      </c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92"/>
      <c r="AR64" s="92"/>
      <c r="AS64" s="106"/>
      <c r="AT64" s="106"/>
      <c r="AU64" s="106"/>
      <c r="AV64" s="76">
        <v>0</v>
      </c>
      <c r="AW64" s="76">
        <v>0</v>
      </c>
      <c r="AX64" s="76">
        <v>0</v>
      </c>
      <c r="AY64" s="76">
        <v>0</v>
      </c>
      <c r="AZ64" s="76">
        <v>0</v>
      </c>
      <c r="BA64" s="76">
        <v>0</v>
      </c>
      <c r="BB64" s="76">
        <v>0</v>
      </c>
      <c r="BC64" s="76">
        <v>0</v>
      </c>
      <c r="BD64" s="76">
        <v>0</v>
      </c>
      <c r="BE64" s="14">
        <f t="shared" si="6"/>
        <v>108</v>
      </c>
      <c r="BF64" s="14">
        <f t="shared" si="7"/>
        <v>216</v>
      </c>
    </row>
    <row r="65" spans="1:58" ht="15.75" hidden="1" customHeight="1" x14ac:dyDescent="0.25">
      <c r="A65" s="202"/>
      <c r="B65" s="8"/>
      <c r="C65" s="8"/>
      <c r="D65" s="53" t="s">
        <v>21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98">
        <v>36</v>
      </c>
      <c r="S65" s="8"/>
      <c r="T65" s="99">
        <v>36</v>
      </c>
      <c r="U65" s="99">
        <v>36</v>
      </c>
      <c r="V65" s="15">
        <v>0</v>
      </c>
      <c r="W65" s="15">
        <f t="shared" si="3"/>
        <v>108</v>
      </c>
      <c r="X65" s="99">
        <v>36</v>
      </c>
      <c r="Y65" s="99">
        <v>36</v>
      </c>
      <c r="Z65" s="100">
        <v>36</v>
      </c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92"/>
      <c r="AR65" s="92"/>
      <c r="AS65" s="106"/>
      <c r="AT65" s="106"/>
      <c r="AU65" s="106"/>
      <c r="AV65" s="76">
        <v>0</v>
      </c>
      <c r="AW65" s="76">
        <v>0</v>
      </c>
      <c r="AX65" s="76">
        <v>0</v>
      </c>
      <c r="AY65" s="76">
        <v>0</v>
      </c>
      <c r="AZ65" s="76">
        <v>0</v>
      </c>
      <c r="BA65" s="76">
        <v>0</v>
      </c>
      <c r="BB65" s="76">
        <v>0</v>
      </c>
      <c r="BC65" s="76">
        <v>0</v>
      </c>
      <c r="BD65" s="76">
        <v>0</v>
      </c>
      <c r="BE65" s="14">
        <f t="shared" si="6"/>
        <v>108</v>
      </c>
      <c r="BF65" s="14">
        <f t="shared" si="7"/>
        <v>216</v>
      </c>
    </row>
    <row r="66" spans="1:58" ht="15.75" hidden="1" customHeight="1" x14ac:dyDescent="0.25">
      <c r="A66" s="202"/>
      <c r="B66" s="8"/>
      <c r="C66" s="8"/>
      <c r="D66" s="53" t="s">
        <v>25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98">
        <v>36</v>
      </c>
      <c r="S66" s="8"/>
      <c r="T66" s="99">
        <v>36</v>
      </c>
      <c r="U66" s="99">
        <v>36</v>
      </c>
      <c r="V66" s="15">
        <v>0</v>
      </c>
      <c r="W66" s="15">
        <f t="shared" ref="W66:W71" si="9">SUM(E66:V66)</f>
        <v>108</v>
      </c>
      <c r="X66" s="99">
        <v>36</v>
      </c>
      <c r="Y66" s="99">
        <v>36</v>
      </c>
      <c r="Z66" s="100">
        <v>36</v>
      </c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92"/>
      <c r="AR66" s="92"/>
      <c r="AS66" s="106"/>
      <c r="AT66" s="106"/>
      <c r="AU66" s="106"/>
      <c r="AV66" s="76">
        <v>0</v>
      </c>
      <c r="AW66" s="76">
        <v>0</v>
      </c>
      <c r="AX66" s="76">
        <v>0</v>
      </c>
      <c r="AY66" s="76">
        <v>0</v>
      </c>
      <c r="AZ66" s="76">
        <v>0</v>
      </c>
      <c r="BA66" s="76">
        <v>0</v>
      </c>
      <c r="BB66" s="76">
        <v>0</v>
      </c>
      <c r="BC66" s="76">
        <v>0</v>
      </c>
      <c r="BD66" s="76">
        <v>0</v>
      </c>
      <c r="BE66" s="14">
        <f t="shared" si="6"/>
        <v>108</v>
      </c>
      <c r="BF66" s="14">
        <f t="shared" si="7"/>
        <v>216</v>
      </c>
    </row>
    <row r="67" spans="1:58" ht="15.75" hidden="1" customHeight="1" x14ac:dyDescent="0.25">
      <c r="A67" s="202"/>
      <c r="B67" s="8"/>
      <c r="C67" s="8"/>
      <c r="D67" s="53" t="s">
        <v>21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98">
        <v>36</v>
      </c>
      <c r="S67" s="8"/>
      <c r="T67" s="99">
        <v>36</v>
      </c>
      <c r="U67" s="99">
        <v>36</v>
      </c>
      <c r="V67" s="15">
        <v>0</v>
      </c>
      <c r="W67" s="15">
        <f t="shared" si="9"/>
        <v>108</v>
      </c>
      <c r="X67" s="99">
        <v>36</v>
      </c>
      <c r="Y67" s="99">
        <v>36</v>
      </c>
      <c r="Z67" s="100">
        <v>36</v>
      </c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92"/>
      <c r="AR67" s="92"/>
      <c r="AS67" s="106"/>
      <c r="AT67" s="106"/>
      <c r="AU67" s="106"/>
      <c r="AV67" s="76">
        <v>0</v>
      </c>
      <c r="AW67" s="76">
        <v>0</v>
      </c>
      <c r="AX67" s="76">
        <v>0</v>
      </c>
      <c r="AY67" s="76">
        <v>0</v>
      </c>
      <c r="AZ67" s="76">
        <v>0</v>
      </c>
      <c r="BA67" s="76">
        <v>0</v>
      </c>
      <c r="BB67" s="76">
        <v>0</v>
      </c>
      <c r="BC67" s="76">
        <v>0</v>
      </c>
      <c r="BD67" s="76">
        <v>0</v>
      </c>
      <c r="BE67" s="14">
        <f t="shared" si="6"/>
        <v>108</v>
      </c>
      <c r="BF67" s="14">
        <f t="shared" si="7"/>
        <v>216</v>
      </c>
    </row>
    <row r="68" spans="1:58" ht="0.75" hidden="1" customHeight="1" x14ac:dyDescent="0.25">
      <c r="A68" s="202"/>
      <c r="B68" s="8"/>
      <c r="C68" s="65"/>
      <c r="D68" s="53" t="s">
        <v>25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98">
        <v>36</v>
      </c>
      <c r="S68" s="8"/>
      <c r="T68" s="99">
        <v>36</v>
      </c>
      <c r="U68" s="99">
        <v>36</v>
      </c>
      <c r="V68" s="15">
        <v>0</v>
      </c>
      <c r="W68" s="15">
        <f t="shared" si="9"/>
        <v>108</v>
      </c>
      <c r="X68" s="99">
        <v>36</v>
      </c>
      <c r="Y68" s="99">
        <v>36</v>
      </c>
      <c r="Z68" s="100">
        <v>36</v>
      </c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92"/>
      <c r="AR68" s="92"/>
      <c r="AS68" s="106"/>
      <c r="AT68" s="106"/>
      <c r="AU68" s="106"/>
      <c r="AV68" s="76">
        <v>0</v>
      </c>
      <c r="AW68" s="76">
        <v>0</v>
      </c>
      <c r="AX68" s="76">
        <v>0</v>
      </c>
      <c r="AY68" s="76">
        <v>0</v>
      </c>
      <c r="AZ68" s="76">
        <v>0</v>
      </c>
      <c r="BA68" s="76">
        <v>0</v>
      </c>
      <c r="BB68" s="76">
        <v>0</v>
      </c>
      <c r="BC68" s="76">
        <v>0</v>
      </c>
      <c r="BD68" s="76">
        <v>0</v>
      </c>
      <c r="BE68" s="14">
        <f t="shared" si="6"/>
        <v>108</v>
      </c>
      <c r="BF68" s="14">
        <f t="shared" si="7"/>
        <v>216</v>
      </c>
    </row>
    <row r="69" spans="1:58" ht="45" hidden="1" customHeight="1" x14ac:dyDescent="0.25">
      <c r="A69" s="202"/>
      <c r="B69" s="8"/>
      <c r="C69" s="65"/>
      <c r="D69" s="53" t="s">
        <v>21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98">
        <v>36</v>
      </c>
      <c r="S69" s="8"/>
      <c r="T69" s="99">
        <v>36</v>
      </c>
      <c r="U69" s="99">
        <v>36</v>
      </c>
      <c r="V69" s="15">
        <v>0</v>
      </c>
      <c r="W69" s="15">
        <f t="shared" si="9"/>
        <v>108</v>
      </c>
      <c r="X69" s="99">
        <v>36</v>
      </c>
      <c r="Y69" s="99">
        <v>36</v>
      </c>
      <c r="Z69" s="100">
        <v>36</v>
      </c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92"/>
      <c r="AR69" s="92"/>
      <c r="AS69" s="106"/>
      <c r="AT69" s="106"/>
      <c r="AU69" s="106"/>
      <c r="AV69" s="76">
        <v>0</v>
      </c>
      <c r="AW69" s="76">
        <v>0</v>
      </c>
      <c r="AX69" s="76">
        <v>0</v>
      </c>
      <c r="AY69" s="76">
        <v>0</v>
      </c>
      <c r="AZ69" s="76">
        <v>0</v>
      </c>
      <c r="BA69" s="76">
        <v>0</v>
      </c>
      <c r="BB69" s="76">
        <v>0</v>
      </c>
      <c r="BC69" s="76">
        <v>0</v>
      </c>
      <c r="BD69" s="76">
        <v>0</v>
      </c>
      <c r="BE69" s="14">
        <f t="shared" si="6"/>
        <v>108</v>
      </c>
      <c r="BF69" s="14">
        <f t="shared" si="7"/>
        <v>216</v>
      </c>
    </row>
    <row r="70" spans="1:58" x14ac:dyDescent="0.25">
      <c r="A70" s="202"/>
      <c r="B70" s="236" t="s">
        <v>97</v>
      </c>
      <c r="C70" s="237"/>
      <c r="D70" s="53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54"/>
      <c r="S70" s="8"/>
      <c r="T70" s="54"/>
      <c r="U70" s="54"/>
      <c r="V70" s="15">
        <v>0</v>
      </c>
      <c r="W70" s="15">
        <f t="shared" si="9"/>
        <v>0</v>
      </c>
      <c r="X70" s="54"/>
      <c r="Y70" s="54"/>
      <c r="Z70" s="54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7">
        <v>36</v>
      </c>
      <c r="AM70" s="107">
        <v>36</v>
      </c>
      <c r="AN70" s="107">
        <v>36</v>
      </c>
      <c r="AO70" s="107">
        <v>36</v>
      </c>
      <c r="AP70" s="54"/>
      <c r="AQ70" s="54"/>
      <c r="AR70" s="54"/>
      <c r="AS70" s="54"/>
      <c r="AT70" s="54"/>
      <c r="AU70" s="54"/>
      <c r="AV70" s="76">
        <v>0</v>
      </c>
      <c r="AW70" s="76">
        <v>0</v>
      </c>
      <c r="AX70" s="76">
        <v>0</v>
      </c>
      <c r="AY70" s="76">
        <v>0</v>
      </c>
      <c r="AZ70" s="76">
        <v>0</v>
      </c>
      <c r="BA70" s="76">
        <v>0</v>
      </c>
      <c r="BB70" s="76">
        <v>0</v>
      </c>
      <c r="BC70" s="76">
        <v>0</v>
      </c>
      <c r="BD70" s="76">
        <v>0</v>
      </c>
      <c r="BE70" s="14">
        <f t="shared" si="6"/>
        <v>144</v>
      </c>
      <c r="BF70" s="14">
        <f t="shared" si="7"/>
        <v>144</v>
      </c>
    </row>
    <row r="71" spans="1:58" x14ac:dyDescent="0.25">
      <c r="A71" s="202"/>
      <c r="B71" s="238" t="s">
        <v>133</v>
      </c>
      <c r="C71" s="239"/>
      <c r="D71" s="53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54"/>
      <c r="S71" s="8"/>
      <c r="T71" s="54"/>
      <c r="U71" s="54"/>
      <c r="V71" s="15">
        <v>0</v>
      </c>
      <c r="W71" s="15">
        <f t="shared" si="9"/>
        <v>0</v>
      </c>
      <c r="X71" s="54"/>
      <c r="Y71" s="54"/>
      <c r="Z71" s="54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54"/>
      <c r="AM71" s="54"/>
      <c r="AN71" s="54"/>
      <c r="AO71" s="54"/>
      <c r="AP71" s="100">
        <v>36</v>
      </c>
      <c r="AQ71" s="100">
        <v>36</v>
      </c>
      <c r="AR71" s="100">
        <v>36</v>
      </c>
      <c r="AS71" s="100">
        <v>36</v>
      </c>
      <c r="AT71" s="100">
        <v>36</v>
      </c>
      <c r="AU71" s="100">
        <v>36</v>
      </c>
      <c r="AV71" s="76">
        <v>0</v>
      </c>
      <c r="AW71" s="76">
        <v>0</v>
      </c>
      <c r="AX71" s="76">
        <v>0</v>
      </c>
      <c r="AY71" s="76">
        <v>0</v>
      </c>
      <c r="AZ71" s="76">
        <v>0</v>
      </c>
      <c r="BA71" s="76">
        <v>0</v>
      </c>
      <c r="BB71" s="76">
        <v>0</v>
      </c>
      <c r="BC71" s="76">
        <v>0</v>
      </c>
      <c r="BD71" s="76">
        <v>0</v>
      </c>
      <c r="BE71" s="14">
        <f t="shared" si="6"/>
        <v>216</v>
      </c>
      <c r="BF71" s="14">
        <f t="shared" si="7"/>
        <v>216</v>
      </c>
    </row>
    <row r="72" spans="1:58" ht="15.75" customHeight="1" x14ac:dyDescent="0.25">
      <c r="A72" s="94"/>
      <c r="B72" s="211" t="s">
        <v>33</v>
      </c>
      <c r="C72" s="212"/>
      <c r="D72" s="213"/>
      <c r="E72" s="14">
        <v>36</v>
      </c>
      <c r="F72" s="153">
        <v>36</v>
      </c>
      <c r="G72" s="153">
        <v>36</v>
      </c>
      <c r="H72" s="153">
        <v>36</v>
      </c>
      <c r="I72" s="153">
        <v>36</v>
      </c>
      <c r="J72" s="153">
        <v>36</v>
      </c>
      <c r="K72" s="153">
        <v>36</v>
      </c>
      <c r="L72" s="153">
        <v>36</v>
      </c>
      <c r="M72" s="153">
        <v>36</v>
      </c>
      <c r="N72" s="153">
        <v>36</v>
      </c>
      <c r="O72" s="153">
        <v>36</v>
      </c>
      <c r="P72" s="153">
        <v>36</v>
      </c>
      <c r="Q72" s="153">
        <v>36</v>
      </c>
      <c r="R72" s="153">
        <v>36</v>
      </c>
      <c r="S72" s="153">
        <v>36</v>
      </c>
      <c r="T72" s="153">
        <v>36</v>
      </c>
      <c r="U72" s="153">
        <v>36</v>
      </c>
      <c r="V72" s="14">
        <v>0</v>
      </c>
      <c r="W72" s="14">
        <f>SUM(W6+W12+W29)</f>
        <v>594</v>
      </c>
      <c r="X72" s="14">
        <v>36</v>
      </c>
      <c r="Y72" s="153">
        <v>36</v>
      </c>
      <c r="Z72" s="153">
        <v>36</v>
      </c>
      <c r="AA72" s="153">
        <v>36</v>
      </c>
      <c r="AB72" s="153">
        <v>36</v>
      </c>
      <c r="AC72" s="153">
        <v>36</v>
      </c>
      <c r="AD72" s="153">
        <v>36</v>
      </c>
      <c r="AE72" s="153">
        <v>36</v>
      </c>
      <c r="AF72" s="153">
        <v>36</v>
      </c>
      <c r="AG72" s="153">
        <v>36</v>
      </c>
      <c r="AH72" s="153">
        <v>36</v>
      </c>
      <c r="AI72" s="153">
        <v>36</v>
      </c>
      <c r="AJ72" s="153">
        <v>36</v>
      </c>
      <c r="AK72" s="153">
        <v>36</v>
      </c>
      <c r="AL72" s="153">
        <v>36</v>
      </c>
      <c r="AM72" s="153">
        <v>36</v>
      </c>
      <c r="AN72" s="153">
        <v>36</v>
      </c>
      <c r="AO72" s="153">
        <v>36</v>
      </c>
      <c r="AP72" s="153">
        <v>36</v>
      </c>
      <c r="AQ72" s="153">
        <v>36</v>
      </c>
      <c r="AR72" s="153">
        <v>36</v>
      </c>
      <c r="AS72" s="153">
        <v>36</v>
      </c>
      <c r="AT72" s="153">
        <v>36</v>
      </c>
      <c r="AU72" s="153">
        <v>36</v>
      </c>
      <c r="AV72" s="14">
        <f t="shared" ref="AV72:BD72" si="10">AV6+AV12+AV29</f>
        <v>0</v>
      </c>
      <c r="AW72" s="14">
        <f t="shared" si="10"/>
        <v>0</v>
      </c>
      <c r="AX72" s="14">
        <f t="shared" si="10"/>
        <v>0</v>
      </c>
      <c r="AY72" s="14">
        <f t="shared" si="10"/>
        <v>0</v>
      </c>
      <c r="AZ72" s="14">
        <f t="shared" si="10"/>
        <v>0</v>
      </c>
      <c r="BA72" s="14">
        <f t="shared" si="10"/>
        <v>0</v>
      </c>
      <c r="BB72" s="14">
        <f t="shared" si="10"/>
        <v>0</v>
      </c>
      <c r="BC72" s="14">
        <f t="shared" si="10"/>
        <v>0</v>
      </c>
      <c r="BD72" s="14">
        <f t="shared" si="10"/>
        <v>0</v>
      </c>
      <c r="BE72" s="46">
        <v>612</v>
      </c>
      <c r="BF72" s="46">
        <f>W72+BE72</f>
        <v>1206</v>
      </c>
    </row>
    <row r="73" spans="1:58" ht="15.75" customHeight="1" x14ac:dyDescent="0.25">
      <c r="A73" s="94"/>
      <c r="B73" s="165"/>
      <c r="C73" s="166"/>
      <c r="D73" s="167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46"/>
      <c r="BF73" s="46"/>
    </row>
    <row r="74" spans="1:58" x14ac:dyDescent="0.25">
      <c r="A74" s="95"/>
      <c r="B74" s="211"/>
      <c r="C74" s="212"/>
      <c r="D74" s="213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</row>
  </sheetData>
  <mergeCells count="49">
    <mergeCell ref="B1:B5"/>
    <mergeCell ref="A1:A5"/>
    <mergeCell ref="F1:H1"/>
    <mergeCell ref="E4:BE4"/>
    <mergeCell ref="E2:BE2"/>
    <mergeCell ref="AB1:AD1"/>
    <mergeCell ref="O1:Q1"/>
    <mergeCell ref="J1:M1"/>
    <mergeCell ref="S1:U1"/>
    <mergeCell ref="W1:Z1"/>
    <mergeCell ref="AF1:AH1"/>
    <mergeCell ref="AJ1:AM1"/>
    <mergeCell ref="D1:D5"/>
    <mergeCell ref="C1:C5"/>
    <mergeCell ref="BF1:BF5"/>
    <mergeCell ref="BB1:BD1"/>
    <mergeCell ref="AW1:AZ1"/>
    <mergeCell ref="AS1:AU1"/>
    <mergeCell ref="AO1:AQ1"/>
    <mergeCell ref="B40:B53"/>
    <mergeCell ref="C40:C53"/>
    <mergeCell ref="B6:B7"/>
    <mergeCell ref="C6:C7"/>
    <mergeCell ref="B12:B15"/>
    <mergeCell ref="C12:C15"/>
    <mergeCell ref="B29:B32"/>
    <mergeCell ref="C29:C32"/>
    <mergeCell ref="B73:D73"/>
    <mergeCell ref="B58:B59"/>
    <mergeCell ref="B74:D74"/>
    <mergeCell ref="B70:C70"/>
    <mergeCell ref="B71:C71"/>
    <mergeCell ref="B72:D72"/>
    <mergeCell ref="A6:A71"/>
    <mergeCell ref="B8:B9"/>
    <mergeCell ref="B10:B11"/>
    <mergeCell ref="C8:C9"/>
    <mergeCell ref="C10:C11"/>
    <mergeCell ref="B16:B28"/>
    <mergeCell ref="C16:C28"/>
    <mergeCell ref="B35:B38"/>
    <mergeCell ref="C58:C59"/>
    <mergeCell ref="B60:B61"/>
    <mergeCell ref="C60:C61"/>
    <mergeCell ref="C35:C38"/>
    <mergeCell ref="B56:B57"/>
    <mergeCell ref="C56:C57"/>
    <mergeCell ref="B33:B34"/>
    <mergeCell ref="C33:C34"/>
  </mergeCells>
  <pageMargins left="0.25" right="0.25" top="0.75" bottom="0.75" header="0.3" footer="0.3"/>
  <pageSetup paperSize="9" scale="4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ТЛ</vt:lpstr>
      <vt:lpstr>1 курс 183 Г, 184 Г</vt:lpstr>
      <vt:lpstr>2 курс 283 Г, 284 Г</vt:lpstr>
      <vt:lpstr>3 курс 383 Г, 384 Г</vt:lpstr>
      <vt:lpstr>4 курс 483 Г, 484Г</vt:lpstr>
      <vt:lpstr>'2 курс 283 Г, 284 Г'!Область_печати</vt:lpstr>
      <vt:lpstr>'3 курс 383 Г, 384 Г'!Область_печати</vt:lpstr>
      <vt:lpstr>'4 курс 483 Г, 484Г'!Область_печати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2021-10-14T04:09:43Z</dcterms:modified>
</cp:coreProperties>
</file>