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05" activeTab="4"/>
  </bookViews>
  <sheets>
    <sheet name="Титульный лист" sheetId="9" r:id="rId1"/>
    <sheet name="1 курс " sheetId="7" r:id="rId2"/>
    <sheet name="2 курс  " sheetId="8" r:id="rId3"/>
    <sheet name="3 курс  " sheetId="1" r:id="rId4"/>
    <sheet name="4 курс" sheetId="4" r:id="rId5"/>
  </sheets>
  <calcPr calcId="124519"/>
</workbook>
</file>

<file path=xl/calcChain.xml><?xml version="1.0" encoding="utf-8"?>
<calcChain xmlns="http://schemas.openxmlformats.org/spreadsheetml/2006/main">
  <c r="Z42" i="8"/>
  <c r="AF42"/>
  <c r="AG42"/>
  <c r="AH42"/>
  <c r="AI42"/>
  <c r="AJ42"/>
  <c r="AK42"/>
  <c r="AL42"/>
  <c r="AM42"/>
  <c r="V27"/>
  <c r="V25"/>
  <c r="V21"/>
  <c r="V19"/>
  <c r="V11"/>
  <c r="V10"/>
  <c r="V42" s="1"/>
  <c r="W35"/>
  <c r="W34" s="1"/>
  <c r="W33" s="1"/>
  <c r="X35"/>
  <c r="X34" s="1"/>
  <c r="X33" s="1"/>
  <c r="Y35"/>
  <c r="Y34" s="1"/>
  <c r="Y33" s="1"/>
  <c r="Z34"/>
  <c r="Z33" s="1"/>
  <c r="AA35"/>
  <c r="AA34" s="1"/>
  <c r="AA33" s="1"/>
  <c r="AB35"/>
  <c r="AB34" s="1"/>
  <c r="AB33" s="1"/>
  <c r="AC35"/>
  <c r="AC34" s="1"/>
  <c r="AC33" s="1"/>
  <c r="AD35"/>
  <c r="AD34" s="1"/>
  <c r="AD33" s="1"/>
  <c r="AE35"/>
  <c r="AE34" s="1"/>
  <c r="AE33" s="1"/>
  <c r="AF35"/>
  <c r="AF34" s="1"/>
  <c r="AF33" s="1"/>
  <c r="AG35"/>
  <c r="AG34" s="1"/>
  <c r="AG33" s="1"/>
  <c r="AH35"/>
  <c r="AH34" s="1"/>
  <c r="AH33" s="1"/>
  <c r="AI35"/>
  <c r="AI34" s="1"/>
  <c r="AI33" s="1"/>
  <c r="AJ35"/>
  <c r="AJ34" s="1"/>
  <c r="AJ33" s="1"/>
  <c r="AK35"/>
  <c r="AK34" s="1"/>
  <c r="AK33" s="1"/>
  <c r="AL35"/>
  <c r="AL34" s="1"/>
  <c r="AL33" s="1"/>
  <c r="AM35"/>
  <c r="AM34" s="1"/>
  <c r="AM33" s="1"/>
  <c r="AN35"/>
  <c r="AN34" s="1"/>
  <c r="AN33" s="1"/>
  <c r="AO35"/>
  <c r="AO34" s="1"/>
  <c r="AO33" s="1"/>
  <c r="AP35"/>
  <c r="AP34" s="1"/>
  <c r="AP33" s="1"/>
  <c r="AQ35"/>
  <c r="AQ34" s="1"/>
  <c r="AQ33" s="1"/>
  <c r="AR35"/>
  <c r="AR34" s="1"/>
  <c r="AR33" s="1"/>
  <c r="AS35"/>
  <c r="AS34" s="1"/>
  <c r="AS33" s="1"/>
  <c r="V35"/>
  <c r="V34"/>
  <c r="V33"/>
  <c r="AU28" i="4"/>
  <c r="AU29"/>
  <c r="AU30"/>
  <c r="AU21"/>
  <c r="AU22"/>
  <c r="AU23"/>
  <c r="AU24"/>
  <c r="AU25"/>
  <c r="AU26"/>
  <c r="AU27"/>
  <c r="AU13"/>
  <c r="AU14"/>
  <c r="AU15"/>
  <c r="AU16"/>
  <c r="AU17"/>
  <c r="AU18"/>
  <c r="AU19"/>
  <c r="AU20"/>
  <c r="AU12"/>
  <c r="AT26"/>
  <c r="AT27"/>
  <c r="AT28"/>
  <c r="AT29"/>
  <c r="AT30"/>
  <c r="W17"/>
  <c r="X17"/>
  <c r="Y17"/>
  <c r="Z17"/>
  <c r="AA17"/>
  <c r="AB17"/>
  <c r="AC17"/>
  <c r="AD17"/>
  <c r="AE17"/>
  <c r="AF17"/>
  <c r="AH17"/>
  <c r="AI17"/>
  <c r="AJ17"/>
  <c r="AK17"/>
  <c r="AL17"/>
  <c r="AM17"/>
  <c r="AN17"/>
  <c r="AO17"/>
  <c r="AP17"/>
  <c r="AR17"/>
  <c r="V17"/>
  <c r="S17"/>
  <c r="W30"/>
  <c r="X30"/>
  <c r="Y30"/>
  <c r="Z30"/>
  <c r="AA30"/>
  <c r="AB30"/>
  <c r="AC30"/>
  <c r="AD30"/>
  <c r="AE30"/>
  <c r="AF30"/>
  <c r="AH30"/>
  <c r="AI30"/>
  <c r="AJ30"/>
  <c r="AK30"/>
  <c r="AL30"/>
  <c r="AM30"/>
  <c r="AN30"/>
  <c r="AO30"/>
  <c r="AP30"/>
  <c r="AQ30"/>
  <c r="AR30"/>
  <c r="V30"/>
  <c r="AT19"/>
  <c r="AT20"/>
  <c r="AT21"/>
  <c r="AT22"/>
  <c r="AT23"/>
  <c r="AT24"/>
  <c r="AT25"/>
  <c r="AT14"/>
  <c r="AT15"/>
  <c r="AT18"/>
  <c r="AT13"/>
  <c r="U25"/>
  <c r="U26"/>
  <c r="U27"/>
  <c r="U28"/>
  <c r="U29"/>
  <c r="U30"/>
  <c r="U19"/>
  <c r="U20"/>
  <c r="U21"/>
  <c r="U22"/>
  <c r="U23"/>
  <c r="U24"/>
  <c r="U13"/>
  <c r="U14"/>
  <c r="U15"/>
  <c r="U16"/>
  <c r="U17"/>
  <c r="U18"/>
  <c r="O17"/>
  <c r="P17"/>
  <c r="R17"/>
  <c r="D18"/>
  <c r="E18"/>
  <c r="F18"/>
  <c r="G18"/>
  <c r="H18"/>
  <c r="I18"/>
  <c r="J18"/>
  <c r="K18"/>
  <c r="C18"/>
  <c r="K17"/>
  <c r="L17"/>
  <c r="M17"/>
  <c r="N17"/>
  <c r="K16"/>
  <c r="M16"/>
  <c r="N16"/>
  <c r="O16"/>
  <c r="P16"/>
  <c r="Q16"/>
  <c r="L18"/>
  <c r="J16"/>
  <c r="D16"/>
  <c r="E16"/>
  <c r="F16"/>
  <c r="G16"/>
  <c r="H16"/>
  <c r="I16"/>
  <c r="R16"/>
  <c r="C16"/>
  <c r="C12"/>
  <c r="S23"/>
  <c r="D23"/>
  <c r="E23"/>
  <c r="F23"/>
  <c r="G23"/>
  <c r="H23"/>
  <c r="I23"/>
  <c r="J23"/>
  <c r="K23"/>
  <c r="L23"/>
  <c r="M23"/>
  <c r="N23"/>
  <c r="O23"/>
  <c r="P23"/>
  <c r="Q23"/>
  <c r="R23"/>
  <c r="S18"/>
  <c r="D17"/>
  <c r="E17"/>
  <c r="F17"/>
  <c r="G17"/>
  <c r="H17"/>
  <c r="I17"/>
  <c r="J17"/>
  <c r="M18"/>
  <c r="M30" s="1"/>
  <c r="N18"/>
  <c r="N30" s="1"/>
  <c r="O18"/>
  <c r="P18"/>
  <c r="P30" s="1"/>
  <c r="C23"/>
  <c r="C17"/>
  <c r="D12"/>
  <c r="E12"/>
  <c r="F12"/>
  <c r="G12"/>
  <c r="H12"/>
  <c r="I12"/>
  <c r="J12"/>
  <c r="K12"/>
  <c r="L12"/>
  <c r="M12"/>
  <c r="N12"/>
  <c r="O12"/>
  <c r="P12"/>
  <c r="Q12"/>
  <c r="R12"/>
  <c r="S12"/>
  <c r="C30" l="1"/>
  <c r="U12"/>
  <c r="AU43" i="1"/>
  <c r="AU44"/>
  <c r="AU45"/>
  <c r="AU46"/>
  <c r="AU47"/>
  <c r="AU48"/>
  <c r="AU49"/>
  <c r="AU38"/>
  <c r="AU39"/>
  <c r="AU40"/>
  <c r="AU41"/>
  <c r="AU42"/>
  <c r="AU28"/>
  <c r="AU29"/>
  <c r="AU30"/>
  <c r="AU31"/>
  <c r="AU32"/>
  <c r="AU33"/>
  <c r="AU34"/>
  <c r="AU35"/>
  <c r="AU36"/>
  <c r="AU37"/>
  <c r="AU27"/>
  <c r="AT45"/>
  <c r="AT46"/>
  <c r="AT47"/>
  <c r="AT48"/>
  <c r="AT49"/>
  <c r="AT37"/>
  <c r="AT38"/>
  <c r="AT39"/>
  <c r="AT40"/>
  <c r="AT41"/>
  <c r="AT42"/>
  <c r="AT43"/>
  <c r="AT44"/>
  <c r="AT28"/>
  <c r="AT29"/>
  <c r="AT30"/>
  <c r="AT31"/>
  <c r="AT32"/>
  <c r="AT33"/>
  <c r="AT34"/>
  <c r="AT35"/>
  <c r="AT36"/>
  <c r="AT27"/>
  <c r="AC49"/>
  <c r="AN37"/>
  <c r="AP37"/>
  <c r="AQ37"/>
  <c r="AR37"/>
  <c r="W37"/>
  <c r="X37"/>
  <c r="Y37"/>
  <c r="Z37"/>
  <c r="AA37"/>
  <c r="AB37"/>
  <c r="V3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V27"/>
  <c r="V49"/>
  <c r="V36"/>
  <c r="W43"/>
  <c r="X43"/>
  <c r="Y43"/>
  <c r="Z43"/>
  <c r="AA43"/>
  <c r="AB43"/>
  <c r="AC43"/>
  <c r="AD43"/>
  <c r="AD37" s="1"/>
  <c r="AE43"/>
  <c r="AE37" s="1"/>
  <c r="AF43"/>
  <c r="AF37" s="1"/>
  <c r="AG43"/>
  <c r="AG37" s="1"/>
  <c r="AH43"/>
  <c r="AH37" s="1"/>
  <c r="AI43"/>
  <c r="AI37" s="1"/>
  <c r="AJ43"/>
  <c r="AJ37" s="1"/>
  <c r="AK43"/>
  <c r="AK37" s="1"/>
  <c r="AL43"/>
  <c r="AL37" s="1"/>
  <c r="AM43"/>
  <c r="AM37" s="1"/>
  <c r="AN43"/>
  <c r="AO43"/>
  <c r="AO37" s="1"/>
  <c r="AP43"/>
  <c r="AQ43"/>
  <c r="AR43"/>
  <c r="V43"/>
  <c r="D43"/>
  <c r="E43"/>
  <c r="F43"/>
  <c r="G43"/>
  <c r="H43"/>
  <c r="I43"/>
  <c r="J43"/>
  <c r="K43"/>
  <c r="L43"/>
  <c r="M43"/>
  <c r="N43"/>
  <c r="O43"/>
  <c r="P43"/>
  <c r="Q43"/>
  <c r="R43"/>
  <c r="S43"/>
  <c r="C43"/>
  <c r="AS38"/>
  <c r="AE38"/>
  <c r="AF38"/>
  <c r="AG38"/>
  <c r="AH38"/>
  <c r="AI38"/>
  <c r="AJ38"/>
  <c r="AK38"/>
  <c r="AL38"/>
  <c r="AM38"/>
  <c r="AN38"/>
  <c r="AO38"/>
  <c r="AP38"/>
  <c r="AQ38"/>
  <c r="AR38"/>
  <c r="AD38"/>
  <c r="W38"/>
  <c r="X38"/>
  <c r="Y38"/>
  <c r="Z38"/>
  <c r="AA38"/>
  <c r="AB38"/>
  <c r="V38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U42"/>
  <c r="U44"/>
  <c r="U45"/>
  <c r="U46"/>
  <c r="U47"/>
  <c r="U48"/>
  <c r="U39"/>
  <c r="U40"/>
  <c r="U41"/>
  <c r="U33"/>
  <c r="U34"/>
  <c r="U35"/>
  <c r="U32"/>
  <c r="D36"/>
  <c r="E36"/>
  <c r="F36"/>
  <c r="G36"/>
  <c r="H36"/>
  <c r="I36"/>
  <c r="J36"/>
  <c r="K36"/>
  <c r="L36"/>
  <c r="M36"/>
  <c r="N36"/>
  <c r="O36"/>
  <c r="P36"/>
  <c r="Q36"/>
  <c r="R36"/>
  <c r="S36"/>
  <c r="C36"/>
  <c r="Q37"/>
  <c r="D38"/>
  <c r="E38"/>
  <c r="E37" s="1"/>
  <c r="F38"/>
  <c r="G38"/>
  <c r="G37" s="1"/>
  <c r="H38"/>
  <c r="I38"/>
  <c r="I37" s="1"/>
  <c r="J38"/>
  <c r="K38"/>
  <c r="K37" s="1"/>
  <c r="L38"/>
  <c r="M38"/>
  <c r="M37" s="1"/>
  <c r="N38"/>
  <c r="O38"/>
  <c r="O37" s="1"/>
  <c r="P38"/>
  <c r="Q38"/>
  <c r="R38"/>
  <c r="S38"/>
  <c r="S37" s="1"/>
  <c r="C38"/>
  <c r="U38" s="1"/>
  <c r="U17"/>
  <c r="U18"/>
  <c r="U16" s="1"/>
  <c r="U15" s="1"/>
  <c r="U14" s="1"/>
  <c r="U13" s="1"/>
  <c r="U19"/>
  <c r="U20"/>
  <c r="U21"/>
  <c r="U22"/>
  <c r="U23"/>
  <c r="U24"/>
  <c r="U25"/>
  <c r="U26"/>
  <c r="AM11"/>
  <c r="AN11"/>
  <c r="AO11"/>
  <c r="AP11"/>
  <c r="AQ11"/>
  <c r="AR11"/>
  <c r="AS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AT32" i="8"/>
  <c r="AU32" s="1"/>
  <c r="AT33"/>
  <c r="AU33" s="1"/>
  <c r="AT36"/>
  <c r="AU36" s="1"/>
  <c r="AT37"/>
  <c r="AU37" s="1"/>
  <c r="AT38"/>
  <c r="AU38" s="1"/>
  <c r="AT39"/>
  <c r="AU39" s="1"/>
  <c r="AT40"/>
  <c r="AU40" s="1"/>
  <c r="AT41"/>
  <c r="AU41" s="1"/>
  <c r="C42"/>
  <c r="C34"/>
  <c r="C33"/>
  <c r="AE11"/>
  <c r="AF11"/>
  <c r="AG11"/>
  <c r="AH11"/>
  <c r="AI11"/>
  <c r="AJ11"/>
  <c r="AK11"/>
  <c r="AL11"/>
  <c r="AM11"/>
  <c r="AN11"/>
  <c r="AO11"/>
  <c r="AP11"/>
  <c r="AQ11"/>
  <c r="AR11"/>
  <c r="AS11"/>
  <c r="W11"/>
  <c r="X11"/>
  <c r="Y11"/>
  <c r="Z11"/>
  <c r="AA11"/>
  <c r="AB11"/>
  <c r="AC11"/>
  <c r="AD11"/>
  <c r="D11"/>
  <c r="D10" s="1"/>
  <c r="E11"/>
  <c r="F11"/>
  <c r="F10" s="1"/>
  <c r="G11"/>
  <c r="H11"/>
  <c r="H10" s="1"/>
  <c r="I11"/>
  <c r="J11"/>
  <c r="J10" s="1"/>
  <c r="K11"/>
  <c r="L11"/>
  <c r="L10" s="1"/>
  <c r="M11"/>
  <c r="N11"/>
  <c r="N10" s="1"/>
  <c r="O11"/>
  <c r="P11"/>
  <c r="P10" s="1"/>
  <c r="Q11"/>
  <c r="R11"/>
  <c r="R10" s="1"/>
  <c r="S11"/>
  <c r="C11"/>
  <c r="E10"/>
  <c r="G10"/>
  <c r="I10"/>
  <c r="K10"/>
  <c r="M10"/>
  <c r="O10"/>
  <c r="Q10"/>
  <c r="S10"/>
  <c r="C10"/>
  <c r="AT33" i="7"/>
  <c r="AU33" s="1"/>
  <c r="AT34"/>
  <c r="AT35"/>
  <c r="AU35" s="1"/>
  <c r="AT36"/>
  <c r="AT37"/>
  <c r="AU37" s="1"/>
  <c r="AU34"/>
  <c r="AU36"/>
  <c r="U12"/>
  <c r="U11" i="1" l="1"/>
  <c r="U12"/>
  <c r="U43"/>
  <c r="R37"/>
  <c r="P37"/>
  <c r="N37"/>
  <c r="L37"/>
  <c r="J37"/>
  <c r="H37"/>
  <c r="F37"/>
  <c r="D37"/>
  <c r="U36"/>
  <c r="C37"/>
  <c r="AT25" i="8"/>
  <c r="AU25" s="1"/>
  <c r="AT26"/>
  <c r="AU26" s="1"/>
  <c r="AT28"/>
  <c r="AU28" s="1"/>
  <c r="AT29"/>
  <c r="AU29" s="1"/>
  <c r="AT30"/>
  <c r="AU30" s="1"/>
  <c r="AT31"/>
  <c r="AU31" s="1"/>
  <c r="AT13"/>
  <c r="AU13" s="1"/>
  <c r="AT14"/>
  <c r="AU14" s="1"/>
  <c r="AT15"/>
  <c r="AU15" s="1"/>
  <c r="AT16"/>
  <c r="AU16" s="1"/>
  <c r="AT17"/>
  <c r="AU17" s="1"/>
  <c r="AT18"/>
  <c r="AU18" s="1"/>
  <c r="AT19"/>
  <c r="AU19" s="1"/>
  <c r="AT20"/>
  <c r="AU20" s="1"/>
  <c r="AT22"/>
  <c r="AU22" s="1"/>
  <c r="AT23"/>
  <c r="AU23" s="1"/>
  <c r="AT24"/>
  <c r="AU24" s="1"/>
  <c r="AT12"/>
  <c r="AT11" s="1"/>
  <c r="O42"/>
  <c r="U12"/>
  <c r="U30"/>
  <c r="U31"/>
  <c r="U32"/>
  <c r="P42"/>
  <c r="D35"/>
  <c r="D34" s="1"/>
  <c r="E35"/>
  <c r="F35"/>
  <c r="F34" s="1"/>
  <c r="G35"/>
  <c r="G34" s="1"/>
  <c r="H35"/>
  <c r="H34" s="1"/>
  <c r="I35"/>
  <c r="J35"/>
  <c r="J34" s="1"/>
  <c r="K35"/>
  <c r="K34" s="1"/>
  <c r="L35"/>
  <c r="L34" s="1"/>
  <c r="M35"/>
  <c r="M34" s="1"/>
  <c r="N35"/>
  <c r="N34" s="1"/>
  <c r="O35"/>
  <c r="O34" s="1"/>
  <c r="P35"/>
  <c r="P34" s="1"/>
  <c r="Q35"/>
  <c r="Q34" s="1"/>
  <c r="R35"/>
  <c r="R34" s="1"/>
  <c r="S35"/>
  <c r="C35"/>
  <c r="E34"/>
  <c r="I34"/>
  <c r="S34"/>
  <c r="D33"/>
  <c r="E33"/>
  <c r="F33"/>
  <c r="G33"/>
  <c r="H33"/>
  <c r="I33"/>
  <c r="J33"/>
  <c r="K33"/>
  <c r="L33"/>
  <c r="M33"/>
  <c r="N33"/>
  <c r="O33"/>
  <c r="P33"/>
  <c r="Q33"/>
  <c r="R33"/>
  <c r="S33"/>
  <c r="D25"/>
  <c r="E25"/>
  <c r="F25"/>
  <c r="G25"/>
  <c r="H25"/>
  <c r="I25"/>
  <c r="J25"/>
  <c r="K25"/>
  <c r="L25"/>
  <c r="M25"/>
  <c r="N25"/>
  <c r="O25"/>
  <c r="P25"/>
  <c r="Q25"/>
  <c r="R25"/>
  <c r="S25"/>
  <c r="C25"/>
  <c r="D27"/>
  <c r="E27"/>
  <c r="F27"/>
  <c r="G27"/>
  <c r="H27"/>
  <c r="I27"/>
  <c r="J27"/>
  <c r="K27"/>
  <c r="L27"/>
  <c r="M27"/>
  <c r="N27"/>
  <c r="O27"/>
  <c r="P27"/>
  <c r="Q27"/>
  <c r="R27"/>
  <c r="S27"/>
  <c r="C27"/>
  <c r="Q42"/>
  <c r="AS10" i="7"/>
  <c r="AT32"/>
  <c r="V37"/>
  <c r="AT12"/>
  <c r="D37"/>
  <c r="E37"/>
  <c r="F37"/>
  <c r="G37"/>
  <c r="H37"/>
  <c r="I37"/>
  <c r="J37"/>
  <c r="K37"/>
  <c r="L37"/>
  <c r="M37"/>
  <c r="N37"/>
  <c r="O37"/>
  <c r="P37"/>
  <c r="Q37"/>
  <c r="R37"/>
  <c r="S37"/>
  <c r="C37"/>
  <c r="U33"/>
  <c r="U34"/>
  <c r="U35"/>
  <c r="U36"/>
  <c r="U37"/>
  <c r="U25"/>
  <c r="U26"/>
  <c r="U27"/>
  <c r="U28"/>
  <c r="U29"/>
  <c r="U30"/>
  <c r="U31"/>
  <c r="U32"/>
  <c r="U13"/>
  <c r="U14"/>
  <c r="U15"/>
  <c r="U16"/>
  <c r="U17"/>
  <c r="U18"/>
  <c r="U19"/>
  <c r="U20"/>
  <c r="U21"/>
  <c r="U22"/>
  <c r="U23"/>
  <c r="U24"/>
  <c r="J49" i="1" l="1"/>
  <c r="AE49"/>
  <c r="AM49"/>
  <c r="D49"/>
  <c r="L49"/>
  <c r="P49"/>
  <c r="AK49"/>
  <c r="U37"/>
  <c r="R42" i="8"/>
  <c r="D27" i="1"/>
  <c r="E27"/>
  <c r="E49" s="1"/>
  <c r="F27"/>
  <c r="F49" s="1"/>
  <c r="G27"/>
  <c r="G49" s="1"/>
  <c r="H27"/>
  <c r="H49" s="1"/>
  <c r="I27"/>
  <c r="I49" s="1"/>
  <c r="J27"/>
  <c r="K27"/>
  <c r="K49" s="1"/>
  <c r="L27"/>
  <c r="M27"/>
  <c r="M49" s="1"/>
  <c r="N27"/>
  <c r="N49" s="1"/>
  <c r="O27"/>
  <c r="O49" s="1"/>
  <c r="P27"/>
  <c r="Q27"/>
  <c r="Q49" s="1"/>
  <c r="R27"/>
  <c r="R49" s="1"/>
  <c r="S27"/>
  <c r="S49" s="1"/>
  <c r="C27"/>
  <c r="U30"/>
  <c r="U31"/>
  <c r="U41" i="8"/>
  <c r="U40"/>
  <c r="U38"/>
  <c r="U37"/>
  <c r="U36"/>
  <c r="AT35"/>
  <c r="AU35" s="1"/>
  <c r="AT34"/>
  <c r="AU34" s="1"/>
  <c r="U29"/>
  <c r="U28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U26"/>
  <c r="U24"/>
  <c r="U23"/>
  <c r="U22"/>
  <c r="AS21"/>
  <c r="AR21"/>
  <c r="AR10" s="1"/>
  <c r="AR42" s="1"/>
  <c r="AQ21"/>
  <c r="AP21"/>
  <c r="AO21"/>
  <c r="AN21"/>
  <c r="AM21"/>
  <c r="AM10" s="1"/>
  <c r="AL21"/>
  <c r="AL10" s="1"/>
  <c r="AK21"/>
  <c r="AK10" s="1"/>
  <c r="AJ21"/>
  <c r="AJ10" s="1"/>
  <c r="AI21"/>
  <c r="AI10" s="1"/>
  <c r="AH21"/>
  <c r="AH10" s="1"/>
  <c r="AG21"/>
  <c r="AG10" s="1"/>
  <c r="AF21"/>
  <c r="AF10" s="1"/>
  <c r="AE21"/>
  <c r="AE10" s="1"/>
  <c r="AE42" s="1"/>
  <c r="AD21"/>
  <c r="AC21"/>
  <c r="AB21"/>
  <c r="AA21"/>
  <c r="Z21"/>
  <c r="Y21"/>
  <c r="X21"/>
  <c r="X10" s="1"/>
  <c r="X42" s="1"/>
  <c r="W21"/>
  <c r="S21"/>
  <c r="R21"/>
  <c r="Q21"/>
  <c r="P21"/>
  <c r="O21"/>
  <c r="N21"/>
  <c r="M21"/>
  <c r="L21"/>
  <c r="K21"/>
  <c r="K42" s="1"/>
  <c r="J21"/>
  <c r="J42" s="1"/>
  <c r="I21"/>
  <c r="I42" s="1"/>
  <c r="H21"/>
  <c r="H42" s="1"/>
  <c r="G21"/>
  <c r="G42" s="1"/>
  <c r="F21"/>
  <c r="F42" s="1"/>
  <c r="E21"/>
  <c r="E42" s="1"/>
  <c r="D21"/>
  <c r="D42" s="1"/>
  <c r="C21"/>
  <c r="U20"/>
  <c r="S19"/>
  <c r="S42" s="1"/>
  <c r="R19"/>
  <c r="Q19"/>
  <c r="P19"/>
  <c r="O19"/>
  <c r="N19"/>
  <c r="N42" s="1"/>
  <c r="M19"/>
  <c r="M42" s="1"/>
  <c r="L19"/>
  <c r="K19"/>
  <c r="J19"/>
  <c r="I19"/>
  <c r="H19"/>
  <c r="G19"/>
  <c r="F19"/>
  <c r="E19"/>
  <c r="D19"/>
  <c r="C19"/>
  <c r="U18"/>
  <c r="U17"/>
  <c r="U16"/>
  <c r="U15"/>
  <c r="U14"/>
  <c r="U13"/>
  <c r="U11" s="1"/>
  <c r="AU12"/>
  <c r="W49" i="1"/>
  <c r="X49"/>
  <c r="Y49"/>
  <c r="Z49"/>
  <c r="AA49"/>
  <c r="AB49"/>
  <c r="AD49"/>
  <c r="AF49"/>
  <c r="AG49"/>
  <c r="AH49"/>
  <c r="AI49"/>
  <c r="AJ49"/>
  <c r="AL49"/>
  <c r="AN49"/>
  <c r="AO49"/>
  <c r="AP49"/>
  <c r="AQ49"/>
  <c r="AR49"/>
  <c r="AT13"/>
  <c r="AT14"/>
  <c r="AT15"/>
  <c r="AT16"/>
  <c r="AT17"/>
  <c r="AT18"/>
  <c r="AT19"/>
  <c r="AT20"/>
  <c r="AT22"/>
  <c r="AT23"/>
  <c r="AT24"/>
  <c r="AT25"/>
  <c r="AT26"/>
  <c r="AT12"/>
  <c r="U29"/>
  <c r="AT29" i="7"/>
  <c r="AT28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V32"/>
  <c r="AT26"/>
  <c r="AT25" s="1"/>
  <c r="W21"/>
  <c r="X21"/>
  <c r="Y21"/>
  <c r="Z21"/>
  <c r="AA21"/>
  <c r="V21"/>
  <c r="AT24"/>
  <c r="AT23"/>
  <c r="AT22"/>
  <c r="AT20"/>
  <c r="AT18"/>
  <c r="AT19"/>
  <c r="AT17"/>
  <c r="AT16"/>
  <c r="AT15"/>
  <c r="AT14"/>
  <c r="AT13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V11"/>
  <c r="V10" s="1"/>
  <c r="D21"/>
  <c r="E21"/>
  <c r="F21"/>
  <c r="G21"/>
  <c r="H21"/>
  <c r="I21"/>
  <c r="J21"/>
  <c r="K21"/>
  <c r="L21"/>
  <c r="M21"/>
  <c r="N21"/>
  <c r="O21"/>
  <c r="P21"/>
  <c r="Q21"/>
  <c r="R21"/>
  <c r="S21"/>
  <c r="D11"/>
  <c r="E11"/>
  <c r="F11"/>
  <c r="G11"/>
  <c r="H11"/>
  <c r="I11"/>
  <c r="J11"/>
  <c r="K11"/>
  <c r="L11"/>
  <c r="M11"/>
  <c r="N11"/>
  <c r="O11"/>
  <c r="P11"/>
  <c r="Q11"/>
  <c r="R11"/>
  <c r="S11"/>
  <c r="C11"/>
  <c r="AT21" i="8" l="1"/>
  <c r="W10"/>
  <c r="W42" s="1"/>
  <c r="Y10"/>
  <c r="Y42" s="1"/>
  <c r="Z10"/>
  <c r="AA10"/>
  <c r="AA42" s="1"/>
  <c r="AB10"/>
  <c r="AB42" s="1"/>
  <c r="AC10"/>
  <c r="AC42" s="1"/>
  <c r="AD10"/>
  <c r="AD42" s="1"/>
  <c r="AN10"/>
  <c r="AN42" s="1"/>
  <c r="AO10"/>
  <c r="AO42" s="1"/>
  <c r="AP10"/>
  <c r="AP42" s="1"/>
  <c r="AQ10"/>
  <c r="AQ42" s="1"/>
  <c r="AS10"/>
  <c r="AS42" s="1"/>
  <c r="AT42"/>
  <c r="AU42" s="1"/>
  <c r="U27" i="1"/>
  <c r="C49"/>
  <c r="U49" s="1"/>
  <c r="AT27" i="8"/>
  <c r="AU27" s="1"/>
  <c r="L42"/>
  <c r="U21"/>
  <c r="U19"/>
  <c r="U34"/>
  <c r="AU11"/>
  <c r="U25"/>
  <c r="U27"/>
  <c r="U33"/>
  <c r="U35"/>
  <c r="AT21" i="1"/>
  <c r="AT21" i="7"/>
  <c r="AU21" i="8" l="1"/>
  <c r="AT10"/>
  <c r="U10"/>
  <c r="U42" s="1"/>
  <c r="U28" i="1"/>
  <c r="AI31" i="7"/>
  <c r="AS31"/>
  <c r="AR31"/>
  <c r="AQ31"/>
  <c r="AP31"/>
  <c r="AO31"/>
  <c r="AN31"/>
  <c r="AM31"/>
  <c r="AL31"/>
  <c r="AK31"/>
  <c r="AJ31"/>
  <c r="AH31"/>
  <c r="AG31"/>
  <c r="AF31"/>
  <c r="AE31"/>
  <c r="AD31"/>
  <c r="AC31"/>
  <c r="AB31"/>
  <c r="AA31"/>
  <c r="Z31"/>
  <c r="Y31"/>
  <c r="X31"/>
  <c r="W31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AU29"/>
  <c r="AU28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S27"/>
  <c r="R27"/>
  <c r="Q27"/>
  <c r="P27"/>
  <c r="O27"/>
  <c r="N27"/>
  <c r="M27"/>
  <c r="L27"/>
  <c r="K27"/>
  <c r="J27"/>
  <c r="I27"/>
  <c r="H27"/>
  <c r="G27"/>
  <c r="F27"/>
  <c r="E27"/>
  <c r="D27"/>
  <c r="C27"/>
  <c r="AU26"/>
  <c r="S25"/>
  <c r="R25"/>
  <c r="Q25"/>
  <c r="P25"/>
  <c r="O25"/>
  <c r="N25"/>
  <c r="M25"/>
  <c r="L25"/>
  <c r="K25"/>
  <c r="J25"/>
  <c r="I25"/>
  <c r="H25"/>
  <c r="G25"/>
  <c r="F25"/>
  <c r="E25"/>
  <c r="D25"/>
  <c r="C25"/>
  <c r="AU24"/>
  <c r="AU23"/>
  <c r="AU22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C21"/>
  <c r="AU20"/>
  <c r="S19"/>
  <c r="R19"/>
  <c r="Q19"/>
  <c r="P19"/>
  <c r="O19"/>
  <c r="N19"/>
  <c r="M19"/>
  <c r="L19"/>
  <c r="K19"/>
  <c r="J19"/>
  <c r="I19"/>
  <c r="H19"/>
  <c r="G19"/>
  <c r="F19"/>
  <c r="E19"/>
  <c r="D19"/>
  <c r="C19"/>
  <c r="U11"/>
  <c r="D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S10"/>
  <c r="R10"/>
  <c r="Q10"/>
  <c r="P10"/>
  <c r="O10"/>
  <c r="N10"/>
  <c r="M10"/>
  <c r="L10"/>
  <c r="K10"/>
  <c r="I10"/>
  <c r="H10"/>
  <c r="G10"/>
  <c r="F10"/>
  <c r="E10"/>
  <c r="C10"/>
  <c r="AU13" i="1"/>
  <c r="AU14"/>
  <c r="AU15"/>
  <c r="AU16"/>
  <c r="AU17"/>
  <c r="AU18"/>
  <c r="AU20"/>
  <c r="AU22"/>
  <c r="AU23"/>
  <c r="AU24"/>
  <c r="AU26"/>
  <c r="C11"/>
  <c r="AU10" i="8" l="1"/>
  <c r="J10" i="7"/>
  <c r="AU19" i="1"/>
  <c r="AS37" i="7"/>
  <c r="AT27"/>
  <c r="X37"/>
  <c r="Z37"/>
  <c r="AB37"/>
  <c r="AD37"/>
  <c r="AF37"/>
  <c r="AH37"/>
  <c r="AJ37"/>
  <c r="AL37"/>
  <c r="AN37"/>
  <c r="AP37"/>
  <c r="AR37"/>
  <c r="W37"/>
  <c r="Y37"/>
  <c r="AA37"/>
  <c r="AC37"/>
  <c r="AE37"/>
  <c r="AG37"/>
  <c r="AI37"/>
  <c r="AK37"/>
  <c r="AM37"/>
  <c r="AO37"/>
  <c r="AQ37"/>
  <c r="AU21"/>
  <c r="AU18"/>
  <c r="AT11"/>
  <c r="U10"/>
  <c r="AU32"/>
  <c r="V31"/>
  <c r="AT31" s="1"/>
  <c r="AT30" s="1"/>
  <c r="V30"/>
  <c r="AU27"/>
  <c r="AU11"/>
  <c r="AU12"/>
  <c r="AU13"/>
  <c r="AU14"/>
  <c r="AU15"/>
  <c r="AU16"/>
  <c r="AU17"/>
  <c r="AU12" i="1"/>
  <c r="AU19" i="7"/>
  <c r="AT11" i="1"/>
  <c r="AT10" s="1"/>
  <c r="AU21"/>
  <c r="AU25"/>
  <c r="S16" i="4"/>
  <c r="AS16"/>
  <c r="AR16"/>
  <c r="AQ16"/>
  <c r="AP16"/>
  <c r="AO16"/>
  <c r="AN16"/>
  <c r="AM16"/>
  <c r="AL16"/>
  <c r="AK16"/>
  <c r="AJ16"/>
  <c r="AI16"/>
  <c r="AH16"/>
  <c r="AF16"/>
  <c r="AT16" s="1"/>
  <c r="AE16"/>
  <c r="AD16"/>
  <c r="AC16"/>
  <c r="AB16"/>
  <c r="AA16"/>
  <c r="Z16"/>
  <c r="Y16"/>
  <c r="X16"/>
  <c r="W16"/>
  <c r="V16"/>
  <c r="AT17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S30"/>
  <c r="R30"/>
  <c r="Q30"/>
  <c r="O30"/>
  <c r="L30"/>
  <c r="K30"/>
  <c r="J30"/>
  <c r="I30"/>
  <c r="H30"/>
  <c r="G30"/>
  <c r="F30"/>
  <c r="E30"/>
  <c r="D30" l="1"/>
  <c r="AU11" i="1"/>
  <c r="AU25" i="7"/>
  <c r="AT10"/>
  <c r="AU10" s="1"/>
  <c r="S11" i="1"/>
  <c r="R11"/>
  <c r="Q11"/>
  <c r="P11"/>
  <c r="O11"/>
  <c r="N11"/>
  <c r="M11"/>
  <c r="L11"/>
  <c r="K11"/>
  <c r="J11"/>
  <c r="I11"/>
  <c r="H11"/>
  <c r="G11"/>
  <c r="F11"/>
  <c r="E11"/>
  <c r="D11"/>
  <c r="AU31" i="7" l="1"/>
  <c r="AU30"/>
  <c r="U10" i="1"/>
  <c r="AU10" l="1"/>
</calcChain>
</file>

<file path=xl/sharedStrings.xml><?xml version="1.0" encoding="utf-8"?>
<sst xmlns="http://schemas.openxmlformats.org/spreadsheetml/2006/main" count="470" uniqueCount="139">
  <si>
    <t>Индекс</t>
  </si>
  <si>
    <t>Компоненты программы</t>
  </si>
  <si>
    <t>Сентябрь</t>
  </si>
  <si>
    <t>Октябрь</t>
  </si>
  <si>
    <t>Ноябрь</t>
  </si>
  <si>
    <t>Декабрь</t>
  </si>
  <si>
    <t>Январь</t>
  </si>
  <si>
    <t>Общеобразовательный цикл</t>
  </si>
  <si>
    <t>Февраль</t>
  </si>
  <si>
    <t>Март</t>
  </si>
  <si>
    <t>Апрель</t>
  </si>
  <si>
    <t>Май</t>
  </si>
  <si>
    <t>Июнь</t>
  </si>
  <si>
    <t>Итого</t>
  </si>
  <si>
    <t>Номера календарных недель</t>
  </si>
  <si>
    <t>Порядковые номера недель учебного года 1 курс</t>
  </si>
  <si>
    <t>Русский язык</t>
  </si>
  <si>
    <t>Литература</t>
  </si>
  <si>
    <t>Иностранный язык</t>
  </si>
  <si>
    <t>История</t>
  </si>
  <si>
    <t>Математика</t>
  </si>
  <si>
    <t>Экономика</t>
  </si>
  <si>
    <t>О.00</t>
  </si>
  <si>
    <t>Физическая культура</t>
  </si>
  <si>
    <t>ОП.00</t>
  </si>
  <si>
    <t>Общепрофессиональный цикл</t>
  </si>
  <si>
    <t>ОП.01</t>
  </si>
  <si>
    <t>Основы микробиологии, физиологии питания, санитарии и гигиены</t>
  </si>
  <si>
    <t>ОП.02</t>
  </si>
  <si>
    <t>Основы товароведения продовольственных товаров</t>
  </si>
  <si>
    <t>ОП.04</t>
  </si>
  <si>
    <t>Экономические и правовые основы профессиональной деятельности</t>
  </si>
  <si>
    <t>Основы калькуляции и учета</t>
  </si>
  <si>
    <t>ОП.06</t>
  </si>
  <si>
    <t>Охрана труда</t>
  </si>
  <si>
    <t>ОП.07</t>
  </si>
  <si>
    <t>Иностранный язык в профессиональной деятельности</t>
  </si>
  <si>
    <t>ОП.08</t>
  </si>
  <si>
    <t>Безопасность жизнедеятельности-</t>
  </si>
  <si>
    <t>ОП.09</t>
  </si>
  <si>
    <t>П.00</t>
  </si>
  <si>
    <t>Профессиональный цикл</t>
  </si>
  <si>
    <t>ПП.00</t>
  </si>
  <si>
    <t>Профессиональные модули</t>
  </si>
  <si>
    <t>ПМ.01</t>
  </si>
  <si>
    <t>Приготовление и подготовка к реализации полуфабрикатов для блюд, кулинарных изделий разнообразного ассортимента</t>
  </si>
  <si>
    <t>МДК.01.01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</si>
  <si>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</si>
  <si>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</si>
  <si>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</si>
  <si>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УП.01</t>
  </si>
  <si>
    <t xml:space="preserve">Учебная практика 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</si>
  <si>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</si>
  <si>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</si>
  <si>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МДК.02.01</t>
  </si>
  <si>
    <t>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</si>
  <si>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</si>
  <si>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</si>
  <si>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 xml:space="preserve">Производственая практика </t>
  </si>
  <si>
    <t>ПМ.03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</si>
  <si>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</si>
  <si>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МДК.03.01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</si>
  <si>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</si>
  <si>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</si>
  <si>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</si>
  <si>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</si>
  <si>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</si>
  <si>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</si>
  <si>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</si>
  <si>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</si>
  <si>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</si>
  <si>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</si>
  <si>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</si>
  <si>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 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</si>
  <si>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</si>
  <si>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</si>
  <si>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</si>
  <si>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</si>
  <si>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</si>
  <si>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</si>
  <si>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</si>
  <si>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Промежуточная аттестация</t>
  </si>
  <si>
    <t>ГИА</t>
  </si>
  <si>
    <t>Государственная итоговая аттестация</t>
  </si>
  <si>
    <t>ПА</t>
  </si>
  <si>
    <t>Вариативная часть</t>
  </si>
  <si>
    <t>Всего часов в неделю учебных занятий</t>
  </si>
  <si>
    <t>2 семестр</t>
  </si>
  <si>
    <t>к</t>
  </si>
  <si>
    <t>Календарный учебный график по профессии 43.01.09 Повар, кондитер -1 курс</t>
  </si>
  <si>
    <t>Календарный учебный график по профессии 43.01.09 Повар, кондитер- 4курс</t>
  </si>
  <si>
    <t>Порядковые номера недель учебного года 4 курс</t>
  </si>
  <si>
    <t>ОП.05</t>
  </si>
  <si>
    <t>Экв</t>
  </si>
  <si>
    <t>Астрономия</t>
  </si>
  <si>
    <t>ОУД.01</t>
  </si>
  <si>
    <t>ОУД.01 А</t>
  </si>
  <si>
    <t>ОУД.02</t>
  </si>
  <si>
    <t>ОУД.04</t>
  </si>
  <si>
    <t>ОУД.05</t>
  </si>
  <si>
    <t>ОУД.06</t>
  </si>
  <si>
    <t>Основы безопасности жизнедеятельности</t>
  </si>
  <si>
    <t>ОУД.06 А</t>
  </si>
  <si>
    <t>ООЦ</t>
  </si>
  <si>
    <t>ОБЩЕОБРАЗОВАТЕЛЬНЫЙ ЦИКЛ</t>
  </si>
  <si>
    <t>ОУД</t>
  </si>
  <si>
    <t>Общие учебные дисциплины</t>
  </si>
  <si>
    <t>По выбору из обязательных предметных областей</t>
  </si>
  <si>
    <t>ОУД.01 Б</t>
  </si>
  <si>
    <t>Родная литература</t>
  </si>
  <si>
    <t>Профильные дисциплины</t>
  </si>
  <si>
    <t>ОУД.03</t>
  </si>
  <si>
    <t>ОУД.07</t>
  </si>
  <si>
    <t>Информатика</t>
  </si>
  <si>
    <t>ОУД.12</t>
  </si>
  <si>
    <t>УД</t>
  </si>
  <si>
    <t>Дополнительные учебные дисциплины</t>
  </si>
  <si>
    <t>УД.01</t>
  </si>
  <si>
    <t>Основы проектной деятельности</t>
  </si>
  <si>
    <t>ОП.03</t>
  </si>
  <si>
    <t>Техническое оснащение и организация рабочего места</t>
  </si>
  <si>
    <t>ПП.01.01</t>
  </si>
  <si>
    <t>Производственная практика</t>
  </si>
  <si>
    <t>э</t>
  </si>
  <si>
    <t>УП.03.01</t>
  </si>
  <si>
    <t>Учебная практика</t>
  </si>
  <si>
    <t>ПП.03.01</t>
  </si>
  <si>
    <t>Календарный учебный график по профессии 43.01.09 Повар, кондитер -2 курс</t>
  </si>
  <si>
    <t>Календарный учебный график по профессии 43.01.09 Повар, кондитер -3 курс</t>
  </si>
  <si>
    <t>УП.02</t>
  </si>
  <si>
    <t>ПП.02</t>
  </si>
  <si>
    <t>31. XІІІ - 6 ІX</t>
  </si>
  <si>
    <t>28 IX - 4 X</t>
  </si>
  <si>
    <t>26. X - 1. XI</t>
  </si>
  <si>
    <t>30. X - 6 XI</t>
  </si>
  <si>
    <t>28. XII - 3. I</t>
  </si>
  <si>
    <t>29. III - 4. IV</t>
  </si>
  <si>
    <t>26. IV - 2.V</t>
  </si>
  <si>
    <t>31. IV - 6.V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</si>
</sst>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0" tint="-0.249977111117893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1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4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2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7" fillId="2" borderId="11" xfId="0" applyFont="1" applyFill="1" applyBorder="1" applyAlignment="1">
      <alignment vertical="center" wrapText="1"/>
    </xf>
    <xf numFmtId="0" fontId="9" fillId="0" borderId="0" xfId="0" applyFont="1"/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3" fillId="4" borderId="2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10" fillId="0" borderId="1" xfId="0" applyFont="1" applyBorder="1"/>
    <xf numFmtId="0" fontId="11" fillId="7" borderId="1" xfId="0" applyFont="1" applyFill="1" applyBorder="1" applyAlignment="1">
      <alignment horizontal="center" vertical="center"/>
    </xf>
    <xf numFmtId="0" fontId="12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2" fillId="4" borderId="7" xfId="0" applyFont="1" applyFill="1" applyBorder="1"/>
    <xf numFmtId="0" fontId="2" fillId="0" borderId="1" xfId="0" applyFont="1" applyBorder="1"/>
    <xf numFmtId="0" fontId="14" fillId="0" borderId="1" xfId="0" applyFont="1" applyBorder="1"/>
    <xf numFmtId="0" fontId="13" fillId="4" borderId="6" xfId="0" applyFont="1" applyFill="1" applyBorder="1"/>
    <xf numFmtId="0" fontId="13" fillId="4" borderId="2" xfId="0" applyFont="1" applyFill="1" applyBorder="1"/>
    <xf numFmtId="0" fontId="13" fillId="4" borderId="1" xfId="0" applyFont="1" applyFill="1" applyBorder="1"/>
    <xf numFmtId="0" fontId="13" fillId="0" borderId="1" xfId="0" applyFont="1" applyBorder="1"/>
    <xf numFmtId="0" fontId="8" fillId="5" borderId="1" xfId="0" applyFont="1" applyFill="1" applyBorder="1"/>
    <xf numFmtId="0" fontId="1" fillId="5" borderId="1" xfId="0" applyFont="1" applyFill="1" applyBorder="1"/>
    <xf numFmtId="0" fontId="3" fillId="5" borderId="1" xfId="0" applyFont="1" applyFill="1" applyBorder="1"/>
    <xf numFmtId="0" fontId="0" fillId="2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0" fillId="8" borderId="1" xfId="0" applyFill="1" applyBorder="1"/>
    <xf numFmtId="0" fontId="0" fillId="9" borderId="1" xfId="0" applyFill="1" applyBorder="1"/>
    <xf numFmtId="0" fontId="0" fillId="6" borderId="1" xfId="0" applyFill="1" applyBorder="1"/>
    <xf numFmtId="0" fontId="0" fillId="10" borderId="1" xfId="0" applyFill="1" applyBorder="1"/>
    <xf numFmtId="0" fontId="1" fillId="0" borderId="2" xfId="0" applyFont="1" applyBorder="1" applyAlignment="1">
      <alignment horizontal="center"/>
    </xf>
    <xf numFmtId="0" fontId="15" fillId="11" borderId="1" xfId="1" applyNumberFormat="1" applyFont="1" applyFill="1" applyBorder="1" applyAlignment="1" applyProtection="1">
      <alignment horizontal="center" vertical="center"/>
      <protection locked="0"/>
    </xf>
    <xf numFmtId="0" fontId="16" fillId="12" borderId="1" xfId="1" applyNumberFormat="1" applyFont="1" applyFill="1" applyBorder="1" applyAlignment="1" applyProtection="1">
      <alignment horizontal="center" vertical="center"/>
      <protection locked="0"/>
    </xf>
    <xf numFmtId="0" fontId="16" fillId="12" borderId="1" xfId="1" applyNumberFormat="1" applyFont="1" applyFill="1" applyBorder="1" applyAlignment="1" applyProtection="1">
      <alignment horizontal="left" vertical="center" wrapText="1"/>
      <protection locked="0"/>
    </xf>
    <xf numFmtId="0" fontId="16" fillId="13" borderId="1" xfId="1" applyNumberFormat="1" applyFont="1" applyFill="1" applyBorder="1" applyAlignment="1" applyProtection="1">
      <alignment horizontal="center" vertical="center"/>
      <protection locked="0"/>
    </xf>
    <xf numFmtId="0" fontId="16" fillId="13" borderId="1" xfId="1" applyNumberFormat="1" applyFont="1" applyFill="1" applyBorder="1" applyAlignment="1" applyProtection="1">
      <alignment horizontal="left" vertical="center" wrapText="1"/>
      <protection locked="0"/>
    </xf>
    <xf numFmtId="0" fontId="15" fillId="14" borderId="1" xfId="1" applyNumberFormat="1" applyFont="1" applyFill="1" applyBorder="1" applyAlignment="1" applyProtection="1">
      <alignment horizontal="center" vertical="center"/>
      <protection locked="0"/>
    </xf>
    <xf numFmtId="0" fontId="16" fillId="12" borderId="1" xfId="1" applyNumberFormat="1" applyFont="1" applyFill="1" applyBorder="1" applyAlignment="1">
      <alignment horizontal="center" vertical="center"/>
    </xf>
    <xf numFmtId="0" fontId="14" fillId="15" borderId="1" xfId="0" applyFont="1" applyFill="1" applyBorder="1"/>
    <xf numFmtId="0" fontId="1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1" xfId="0" applyFont="1" applyFill="1" applyBorder="1"/>
    <xf numFmtId="0" fontId="16" fillId="16" borderId="1" xfId="1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2" fillId="0" borderId="1" xfId="0" applyFont="1" applyFill="1" applyBorder="1"/>
    <xf numFmtId="0" fontId="14" fillId="9" borderId="1" xfId="0" applyFont="1" applyFill="1" applyBorder="1"/>
    <xf numFmtId="0" fontId="1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/>
    <xf numFmtId="0" fontId="1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0" fillId="12" borderId="1" xfId="1" applyNumberFormat="1" applyFont="1" applyFill="1" applyBorder="1" applyAlignment="1" applyProtection="1">
      <alignment horizontal="left" vertical="center" wrapText="1"/>
      <protection locked="0"/>
    </xf>
    <xf numFmtId="0" fontId="20" fillId="13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0" fillId="4" borderId="1" xfId="0" applyFont="1" applyFill="1" applyBorder="1"/>
    <xf numFmtId="0" fontId="14" fillId="8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4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textRotation="88"/>
    </xf>
    <xf numFmtId="0" fontId="2" fillId="0" borderId="10" xfId="0" applyFont="1" applyBorder="1" applyAlignment="1">
      <alignment horizontal="center" textRotation="88"/>
    </xf>
    <xf numFmtId="0" fontId="2" fillId="0" borderId="9" xfId="0" applyFont="1" applyBorder="1" applyAlignment="1">
      <alignment horizontal="center" textRotation="88"/>
    </xf>
    <xf numFmtId="0" fontId="4" fillId="0" borderId="7" xfId="0" applyFont="1" applyBorder="1" applyAlignment="1">
      <alignment horizontal="center" textRotation="88"/>
    </xf>
    <xf numFmtId="0" fontId="4" fillId="0" borderId="10" xfId="0" applyFont="1" applyBorder="1" applyAlignment="1">
      <alignment horizontal="center" textRotation="88"/>
    </xf>
    <xf numFmtId="0" fontId="4" fillId="0" borderId="9" xfId="0" applyFont="1" applyBorder="1" applyAlignment="1">
      <alignment horizontal="center" textRotation="88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textRotation="88"/>
    </xf>
    <xf numFmtId="0" fontId="4" fillId="0" borderId="7" xfId="0" applyFont="1" applyBorder="1" applyAlignment="1">
      <alignment horizontal="center" vertical="center" textRotation="88"/>
    </xf>
    <xf numFmtId="0" fontId="2" fillId="0" borderId="1" xfId="0" applyFont="1" applyBorder="1" applyAlignment="1">
      <alignment horizontal="center" textRotation="88"/>
    </xf>
    <xf numFmtId="0" fontId="22" fillId="0" borderId="8" xfId="0" applyFont="1" applyBorder="1" applyAlignment="1">
      <alignment horizontal="center" textRotation="88"/>
    </xf>
    <xf numFmtId="0" fontId="4" fillId="0" borderId="8" xfId="0" applyFont="1" applyBorder="1" applyAlignment="1">
      <alignment horizontal="center" vertical="center" textRotation="88"/>
    </xf>
    <xf numFmtId="0" fontId="22" fillId="0" borderId="6" xfId="0" applyFont="1" applyBorder="1" applyAlignment="1">
      <alignment horizontal="center" textRotation="88"/>
    </xf>
    <xf numFmtId="0" fontId="4" fillId="0" borderId="6" xfId="0" applyFont="1" applyBorder="1" applyAlignment="1">
      <alignment horizontal="center" vertical="center" textRotation="88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91440</xdr:colOff>
      <xdr:row>40</xdr:row>
      <xdr:rowOff>152400</xdr:rowOff>
    </xdr:to>
    <xdr:pic>
      <xdr:nvPicPr>
        <xdr:cNvPr id="3" name="Рисунок 2" descr="повар, кондитер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731520" y="-731520"/>
          <a:ext cx="7772400" cy="9235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zoomScale="89" zoomScaleNormal="89" workbookViewId="0">
      <selection activeCell="C3" sqref="C3:AS5"/>
    </sheetView>
  </sheetViews>
  <sheetFormatPr defaultRowHeight="15"/>
  <cols>
    <col min="1" max="1" width="11.85546875" customWidth="1"/>
    <col min="2" max="2" width="37.85546875" customWidth="1"/>
    <col min="3" max="3" width="4.28515625" customWidth="1"/>
    <col min="4" max="5" width="3.7109375" customWidth="1"/>
    <col min="6" max="6" width="3.42578125" customWidth="1"/>
    <col min="7" max="7" width="4.140625" customWidth="1"/>
    <col min="8" max="8" width="3.5703125" customWidth="1"/>
    <col min="9" max="9" width="4" customWidth="1"/>
    <col min="10" max="10" width="4.42578125" customWidth="1"/>
    <col min="11" max="12" width="3.85546875" customWidth="1"/>
    <col min="13" max="15" width="3.5703125" customWidth="1"/>
    <col min="16" max="16" width="3.7109375" customWidth="1"/>
    <col min="17" max="18" width="3.42578125" customWidth="1"/>
    <col min="19" max="19" width="4" customWidth="1"/>
    <col min="20" max="20" width="4.85546875" customWidth="1"/>
    <col min="21" max="21" width="5.28515625" customWidth="1"/>
    <col min="22" max="23" width="3.42578125" customWidth="1"/>
    <col min="24" max="24" width="3.85546875" customWidth="1"/>
    <col min="25" max="25" width="3.7109375" customWidth="1"/>
    <col min="26" max="27" width="3.28515625" customWidth="1"/>
    <col min="28" max="28" width="3.5703125" customWidth="1"/>
    <col min="29" max="29" width="3.85546875" customWidth="1"/>
    <col min="30" max="30" width="3.7109375" customWidth="1"/>
    <col min="31" max="31" width="3.28515625" customWidth="1"/>
    <col min="32" max="34" width="3.140625" customWidth="1"/>
    <col min="35" max="35" width="3.42578125" customWidth="1"/>
    <col min="36" max="36" width="3.140625" customWidth="1"/>
    <col min="37" max="37" width="3.28515625" customWidth="1"/>
    <col min="38" max="39" width="3.140625" customWidth="1"/>
    <col min="40" max="41" width="3.5703125" customWidth="1"/>
    <col min="42" max="42" width="3.28515625" customWidth="1"/>
    <col min="43" max="43" width="3.42578125" customWidth="1"/>
    <col min="44" max="44" width="4.140625" customWidth="1"/>
    <col min="45" max="45" width="3.5703125" customWidth="1"/>
    <col min="46" max="46" width="8.5703125" customWidth="1"/>
  </cols>
  <sheetData>
    <row r="1" spans="1:47" ht="15.75">
      <c r="B1" s="30" t="s">
        <v>89</v>
      </c>
    </row>
    <row r="3" spans="1:47" ht="25.5" customHeight="1">
      <c r="A3" s="128" t="s">
        <v>0</v>
      </c>
      <c r="B3" s="131" t="s">
        <v>1</v>
      </c>
      <c r="C3" s="134" t="s">
        <v>131</v>
      </c>
      <c r="D3" s="103"/>
      <c r="E3" s="103" t="s">
        <v>2</v>
      </c>
      <c r="F3" s="103"/>
      <c r="G3" s="135" t="s">
        <v>132</v>
      </c>
      <c r="H3" s="122" t="s">
        <v>3</v>
      </c>
      <c r="I3" s="123"/>
      <c r="J3" s="124"/>
      <c r="K3" s="116" t="s">
        <v>133</v>
      </c>
      <c r="L3" s="122" t="s">
        <v>4</v>
      </c>
      <c r="M3" s="123"/>
      <c r="N3" s="123"/>
      <c r="O3" s="124"/>
      <c r="P3" s="136" t="s">
        <v>134</v>
      </c>
      <c r="Q3" s="103"/>
      <c r="R3" s="103" t="s">
        <v>5</v>
      </c>
      <c r="S3" s="104"/>
      <c r="T3" s="116" t="s">
        <v>135</v>
      </c>
      <c r="U3" s="122" t="s">
        <v>6</v>
      </c>
      <c r="V3" s="123"/>
      <c r="W3" s="123"/>
      <c r="X3" s="124"/>
      <c r="Y3" s="125" t="s">
        <v>8</v>
      </c>
      <c r="Z3" s="126"/>
      <c r="AA3" s="126"/>
      <c r="AB3" s="127"/>
      <c r="AC3" s="107" t="s">
        <v>9</v>
      </c>
      <c r="AD3" s="108"/>
      <c r="AE3" s="108"/>
      <c r="AF3" s="109"/>
      <c r="AG3" s="119" t="s">
        <v>136</v>
      </c>
      <c r="AH3" s="107" t="s">
        <v>10</v>
      </c>
      <c r="AI3" s="108"/>
      <c r="AJ3" s="109"/>
      <c r="AK3" s="116" t="s">
        <v>137</v>
      </c>
      <c r="AL3" s="107" t="s">
        <v>11</v>
      </c>
      <c r="AM3" s="108"/>
      <c r="AN3" s="108"/>
      <c r="AO3" s="109"/>
      <c r="AP3" s="116" t="s">
        <v>138</v>
      </c>
      <c r="AQ3" s="105"/>
      <c r="AR3" s="105" t="s">
        <v>12</v>
      </c>
      <c r="AS3" s="106"/>
      <c r="AT3" s="110" t="s">
        <v>87</v>
      </c>
      <c r="AU3" s="110" t="s">
        <v>13</v>
      </c>
    </row>
    <row r="4" spans="1:47">
      <c r="A4" s="129"/>
      <c r="B4" s="132"/>
      <c r="C4" s="137"/>
      <c r="D4" s="4">
        <v>7</v>
      </c>
      <c r="E4" s="4">
        <v>14</v>
      </c>
      <c r="F4" s="4">
        <v>21</v>
      </c>
      <c r="G4" s="138"/>
      <c r="H4" s="4">
        <v>5</v>
      </c>
      <c r="I4" s="4">
        <v>12</v>
      </c>
      <c r="J4" s="4">
        <v>19</v>
      </c>
      <c r="K4" s="117"/>
      <c r="L4" s="4">
        <v>2</v>
      </c>
      <c r="M4" s="4">
        <v>9</v>
      </c>
      <c r="N4" s="4">
        <v>16</v>
      </c>
      <c r="O4" s="4">
        <v>23</v>
      </c>
      <c r="P4" s="136"/>
      <c r="Q4" s="4">
        <v>7</v>
      </c>
      <c r="R4" s="4">
        <v>14</v>
      </c>
      <c r="S4" s="4">
        <v>21</v>
      </c>
      <c r="T4" s="117"/>
      <c r="U4" s="4">
        <v>4</v>
      </c>
      <c r="V4" s="4">
        <v>11</v>
      </c>
      <c r="W4" s="4">
        <v>18</v>
      </c>
      <c r="X4" s="4">
        <v>25</v>
      </c>
      <c r="Y4" s="1">
        <v>1</v>
      </c>
      <c r="Z4" s="1">
        <v>8</v>
      </c>
      <c r="AA4" s="1">
        <v>15</v>
      </c>
      <c r="AB4" s="1">
        <v>22</v>
      </c>
      <c r="AC4" s="1">
        <v>1</v>
      </c>
      <c r="AD4" s="1">
        <v>8</v>
      </c>
      <c r="AE4" s="1">
        <v>15</v>
      </c>
      <c r="AF4" s="1">
        <v>22</v>
      </c>
      <c r="AG4" s="120"/>
      <c r="AH4" s="1">
        <v>5</v>
      </c>
      <c r="AI4" s="1">
        <v>12</v>
      </c>
      <c r="AJ4" s="1">
        <v>19</v>
      </c>
      <c r="AK4" s="117"/>
      <c r="AL4" s="1">
        <v>3</v>
      </c>
      <c r="AM4" s="1">
        <v>10</v>
      </c>
      <c r="AN4" s="1">
        <v>17</v>
      </c>
      <c r="AO4" s="1">
        <v>24</v>
      </c>
      <c r="AP4" s="117"/>
      <c r="AQ4" s="1">
        <v>7</v>
      </c>
      <c r="AR4" s="1">
        <v>14</v>
      </c>
      <c r="AS4" s="1">
        <v>21</v>
      </c>
      <c r="AT4" s="111"/>
      <c r="AU4" s="111"/>
    </row>
    <row r="5" spans="1:47">
      <c r="A5" s="129"/>
      <c r="B5" s="132"/>
      <c r="C5" s="139"/>
      <c r="D5" s="4">
        <v>13</v>
      </c>
      <c r="E5" s="4">
        <v>20</v>
      </c>
      <c r="F5" s="4">
        <v>27</v>
      </c>
      <c r="G5" s="140"/>
      <c r="H5" s="4">
        <v>11</v>
      </c>
      <c r="I5" s="4">
        <v>18</v>
      </c>
      <c r="J5" s="4">
        <v>25</v>
      </c>
      <c r="K5" s="118"/>
      <c r="L5" s="4">
        <v>8</v>
      </c>
      <c r="M5" s="4">
        <v>15</v>
      </c>
      <c r="N5" s="4">
        <v>22</v>
      </c>
      <c r="O5" s="4">
        <v>29</v>
      </c>
      <c r="P5" s="136"/>
      <c r="Q5" s="4">
        <v>13</v>
      </c>
      <c r="R5" s="4">
        <v>20</v>
      </c>
      <c r="S5" s="4">
        <v>27</v>
      </c>
      <c r="T5" s="118"/>
      <c r="U5" s="4">
        <v>10</v>
      </c>
      <c r="V5" s="4">
        <v>17</v>
      </c>
      <c r="W5" s="4">
        <v>24</v>
      </c>
      <c r="X5" s="4">
        <v>31</v>
      </c>
      <c r="Y5" s="1">
        <v>7</v>
      </c>
      <c r="Z5" s="1">
        <v>14</v>
      </c>
      <c r="AA5" s="1">
        <v>21</v>
      </c>
      <c r="AB5" s="1">
        <v>28</v>
      </c>
      <c r="AC5" s="1">
        <v>7</v>
      </c>
      <c r="AD5" s="1">
        <v>14</v>
      </c>
      <c r="AE5" s="1">
        <v>21</v>
      </c>
      <c r="AF5" s="1">
        <v>28</v>
      </c>
      <c r="AG5" s="121"/>
      <c r="AH5" s="1">
        <v>11</v>
      </c>
      <c r="AI5" s="1">
        <v>18</v>
      </c>
      <c r="AJ5" s="1">
        <v>25</v>
      </c>
      <c r="AK5" s="118"/>
      <c r="AL5" s="1">
        <v>9</v>
      </c>
      <c r="AM5" s="1">
        <v>16</v>
      </c>
      <c r="AN5" s="1">
        <v>23</v>
      </c>
      <c r="AO5" s="1">
        <v>30</v>
      </c>
      <c r="AP5" s="118"/>
      <c r="AQ5" s="1">
        <v>13</v>
      </c>
      <c r="AR5" s="1">
        <v>20</v>
      </c>
      <c r="AS5" s="1">
        <v>27</v>
      </c>
      <c r="AT5" s="112"/>
      <c r="AU5" s="112"/>
    </row>
    <row r="6" spans="1:47">
      <c r="A6" s="129"/>
      <c r="B6" s="132"/>
      <c r="C6" s="113" t="s">
        <v>14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5"/>
      <c r="AU6" s="1"/>
    </row>
    <row r="7" spans="1:47">
      <c r="A7" s="129"/>
      <c r="B7" s="132"/>
      <c r="C7" s="64">
        <v>36</v>
      </c>
      <c r="D7" s="4">
        <v>37</v>
      </c>
      <c r="E7" s="4">
        <v>38</v>
      </c>
      <c r="F7" s="4">
        <v>39</v>
      </c>
      <c r="G7" s="4">
        <v>40</v>
      </c>
      <c r="H7" s="4">
        <v>41</v>
      </c>
      <c r="I7" s="4">
        <v>42</v>
      </c>
      <c r="J7" s="4">
        <v>43</v>
      </c>
      <c r="K7" s="4">
        <v>44</v>
      </c>
      <c r="L7" s="4">
        <v>45</v>
      </c>
      <c r="M7" s="4">
        <v>46</v>
      </c>
      <c r="N7" s="4">
        <v>47</v>
      </c>
      <c r="O7" s="4">
        <v>48</v>
      </c>
      <c r="P7" s="4">
        <v>49</v>
      </c>
      <c r="Q7" s="4">
        <v>50</v>
      </c>
      <c r="R7" s="4">
        <v>51</v>
      </c>
      <c r="S7" s="4">
        <v>52</v>
      </c>
      <c r="T7" s="4">
        <v>1</v>
      </c>
      <c r="U7" s="4">
        <v>2</v>
      </c>
      <c r="V7" s="4">
        <v>3</v>
      </c>
      <c r="W7" s="4">
        <v>4</v>
      </c>
      <c r="X7" s="1">
        <v>5</v>
      </c>
      <c r="Y7" s="1">
        <v>6</v>
      </c>
      <c r="Z7" s="1">
        <v>7</v>
      </c>
      <c r="AA7" s="1">
        <v>8</v>
      </c>
      <c r="AB7" s="1">
        <v>9</v>
      </c>
      <c r="AC7" s="1">
        <v>10</v>
      </c>
      <c r="AD7" s="1">
        <v>11</v>
      </c>
      <c r="AE7" s="1">
        <v>12</v>
      </c>
      <c r="AF7" s="1">
        <v>13</v>
      </c>
      <c r="AG7" s="1">
        <v>14</v>
      </c>
      <c r="AH7" s="1">
        <v>15</v>
      </c>
      <c r="AI7" s="1">
        <v>16</v>
      </c>
      <c r="AJ7" s="1">
        <v>17</v>
      </c>
      <c r="AK7" s="1">
        <v>18</v>
      </c>
      <c r="AL7" s="1">
        <v>19</v>
      </c>
      <c r="AM7" s="1">
        <v>20</v>
      </c>
      <c r="AN7" s="1">
        <v>21</v>
      </c>
      <c r="AO7" s="1">
        <v>22</v>
      </c>
      <c r="AP7" s="1">
        <v>23</v>
      </c>
      <c r="AQ7" s="1">
        <v>24</v>
      </c>
      <c r="AR7" s="1">
        <v>25</v>
      </c>
      <c r="AS7" s="1">
        <v>26</v>
      </c>
      <c r="AT7" s="1"/>
      <c r="AU7" s="1"/>
    </row>
    <row r="8" spans="1:47">
      <c r="A8" s="129"/>
      <c r="B8" s="132"/>
      <c r="C8" s="113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5"/>
      <c r="AU8" s="1"/>
    </row>
    <row r="9" spans="1:47">
      <c r="A9" s="130"/>
      <c r="B9" s="133"/>
      <c r="C9" s="6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  <c r="S9" s="4">
        <v>17</v>
      </c>
      <c r="T9" s="4">
        <v>18</v>
      </c>
      <c r="U9" s="4">
        <v>19</v>
      </c>
      <c r="V9" s="4">
        <v>20</v>
      </c>
      <c r="W9" s="4">
        <v>21</v>
      </c>
      <c r="X9" s="1">
        <v>22</v>
      </c>
      <c r="Y9" s="1">
        <v>23</v>
      </c>
      <c r="Z9" s="1">
        <v>24</v>
      </c>
      <c r="AA9" s="1">
        <v>25</v>
      </c>
      <c r="AB9" s="1">
        <v>26</v>
      </c>
      <c r="AC9" s="1">
        <v>27</v>
      </c>
      <c r="AD9" s="1">
        <v>28</v>
      </c>
      <c r="AE9" s="1">
        <v>29</v>
      </c>
      <c r="AF9" s="1">
        <v>30</v>
      </c>
      <c r="AG9" s="1">
        <v>31</v>
      </c>
      <c r="AH9" s="1">
        <v>32</v>
      </c>
      <c r="AI9" s="1">
        <v>33</v>
      </c>
      <c r="AJ9" s="1">
        <v>34</v>
      </c>
      <c r="AK9" s="1">
        <v>35</v>
      </c>
      <c r="AL9" s="1">
        <v>36</v>
      </c>
      <c r="AM9" s="1">
        <v>37</v>
      </c>
      <c r="AN9" s="1">
        <v>38</v>
      </c>
      <c r="AO9" s="1">
        <v>39</v>
      </c>
      <c r="AP9" s="1">
        <v>40</v>
      </c>
      <c r="AQ9" s="1">
        <v>41</v>
      </c>
      <c r="AR9" s="1">
        <v>42</v>
      </c>
      <c r="AS9" s="1">
        <v>43</v>
      </c>
      <c r="AT9" s="1"/>
      <c r="AU9" s="1"/>
    </row>
    <row r="10" spans="1:47">
      <c r="A10" s="66" t="s">
        <v>103</v>
      </c>
      <c r="B10" s="67" t="s">
        <v>104</v>
      </c>
      <c r="C10" s="45">
        <f>C11+C19+C21+C25</f>
        <v>36</v>
      </c>
      <c r="D10" s="45">
        <f t="shared" ref="D10:S10" si="0">D11+D19+D21+D25</f>
        <v>36</v>
      </c>
      <c r="E10" s="45">
        <f t="shared" si="0"/>
        <v>36</v>
      </c>
      <c r="F10" s="45">
        <f t="shared" si="0"/>
        <v>36</v>
      </c>
      <c r="G10" s="45">
        <f t="shared" si="0"/>
        <v>36</v>
      </c>
      <c r="H10" s="45">
        <f t="shared" si="0"/>
        <v>36</v>
      </c>
      <c r="I10" s="45">
        <f t="shared" si="0"/>
        <v>36</v>
      </c>
      <c r="J10" s="45">
        <f t="shared" si="0"/>
        <v>36</v>
      </c>
      <c r="K10" s="45">
        <f t="shared" si="0"/>
        <v>36</v>
      </c>
      <c r="L10" s="45">
        <f t="shared" si="0"/>
        <v>36</v>
      </c>
      <c r="M10" s="45">
        <f t="shared" si="0"/>
        <v>36</v>
      </c>
      <c r="N10" s="45">
        <f t="shared" si="0"/>
        <v>36</v>
      </c>
      <c r="O10" s="45">
        <f t="shared" si="0"/>
        <v>36</v>
      </c>
      <c r="P10" s="45">
        <f t="shared" si="0"/>
        <v>36</v>
      </c>
      <c r="Q10" s="45">
        <f t="shared" si="0"/>
        <v>36</v>
      </c>
      <c r="R10" s="45">
        <f t="shared" si="0"/>
        <v>36</v>
      </c>
      <c r="S10" s="45">
        <f t="shared" si="0"/>
        <v>36</v>
      </c>
      <c r="T10" s="37" t="s">
        <v>88</v>
      </c>
      <c r="U10" s="71">
        <f>SUM(U11+U19+U21+U25)</f>
        <v>612</v>
      </c>
      <c r="V10" s="45">
        <f>V11+V19+V21+V25</f>
        <v>22</v>
      </c>
      <c r="W10" s="45">
        <f t="shared" ref="W10:AR10" si="1">W11+W19+W21+W25</f>
        <v>22</v>
      </c>
      <c r="X10" s="45">
        <f t="shared" si="1"/>
        <v>22</v>
      </c>
      <c r="Y10" s="45">
        <f t="shared" si="1"/>
        <v>22</v>
      </c>
      <c r="Z10" s="45">
        <f t="shared" si="1"/>
        <v>22</v>
      </c>
      <c r="AA10" s="45">
        <f t="shared" si="1"/>
        <v>24</v>
      </c>
      <c r="AB10" s="45">
        <f t="shared" si="1"/>
        <v>24</v>
      </c>
      <c r="AC10" s="45">
        <f t="shared" si="1"/>
        <v>24</v>
      </c>
      <c r="AD10" s="45">
        <f t="shared" si="1"/>
        <v>25</v>
      </c>
      <c r="AE10" s="45">
        <f t="shared" si="1"/>
        <v>25</v>
      </c>
      <c r="AF10" s="45">
        <f t="shared" si="1"/>
        <v>25</v>
      </c>
      <c r="AG10" s="45">
        <f t="shared" si="1"/>
        <v>26</v>
      </c>
      <c r="AH10" s="45">
        <f t="shared" si="1"/>
        <v>27</v>
      </c>
      <c r="AI10" s="45">
        <f t="shared" si="1"/>
        <v>26</v>
      </c>
      <c r="AJ10" s="45">
        <f t="shared" si="1"/>
        <v>27</v>
      </c>
      <c r="AK10" s="45">
        <f t="shared" si="1"/>
        <v>27</v>
      </c>
      <c r="AL10" s="45">
        <f t="shared" si="1"/>
        <v>29</v>
      </c>
      <c r="AM10" s="45">
        <f t="shared" si="1"/>
        <v>29</v>
      </c>
      <c r="AN10" s="45">
        <f t="shared" si="1"/>
        <v>29</v>
      </c>
      <c r="AO10" s="45">
        <f t="shared" si="1"/>
        <v>29</v>
      </c>
      <c r="AP10" s="45">
        <f t="shared" si="1"/>
        <v>29</v>
      </c>
      <c r="AQ10" s="45">
        <f t="shared" si="1"/>
        <v>28</v>
      </c>
      <c r="AR10" s="45">
        <f t="shared" si="1"/>
        <v>28</v>
      </c>
      <c r="AS10" s="45">
        <f>AS11+AS19+AS21+AS25</f>
        <v>18</v>
      </c>
      <c r="AT10" s="71">
        <f>SUM(AT11+AT19+AT21+AT25)</f>
        <v>609</v>
      </c>
      <c r="AU10" s="39">
        <f t="shared" ref="AU10:AU37" si="2">AT10+U10</f>
        <v>1221</v>
      </c>
    </row>
    <row r="11" spans="1:47">
      <c r="A11" s="66" t="s">
        <v>105</v>
      </c>
      <c r="B11" s="67" t="s">
        <v>106</v>
      </c>
      <c r="C11" s="89">
        <f>SUM(C12:C18)</f>
        <v>17</v>
      </c>
      <c r="D11" s="89">
        <f t="shared" ref="D11:S11" si="3">SUM(D12:D18)</f>
        <v>17</v>
      </c>
      <c r="E11" s="89">
        <f t="shared" si="3"/>
        <v>17</v>
      </c>
      <c r="F11" s="89">
        <f t="shared" si="3"/>
        <v>17</v>
      </c>
      <c r="G11" s="89">
        <f t="shared" si="3"/>
        <v>17</v>
      </c>
      <c r="H11" s="89">
        <f t="shared" si="3"/>
        <v>17</v>
      </c>
      <c r="I11" s="89">
        <f t="shared" si="3"/>
        <v>17</v>
      </c>
      <c r="J11" s="89">
        <f t="shared" si="3"/>
        <v>17</v>
      </c>
      <c r="K11" s="89">
        <f t="shared" si="3"/>
        <v>17</v>
      </c>
      <c r="L11" s="89">
        <f t="shared" si="3"/>
        <v>17</v>
      </c>
      <c r="M11" s="89">
        <f t="shared" si="3"/>
        <v>17</v>
      </c>
      <c r="N11" s="89">
        <f t="shared" si="3"/>
        <v>17</v>
      </c>
      <c r="O11" s="89">
        <f t="shared" si="3"/>
        <v>17</v>
      </c>
      <c r="P11" s="89">
        <f t="shared" si="3"/>
        <v>19</v>
      </c>
      <c r="Q11" s="89">
        <f t="shared" si="3"/>
        <v>19</v>
      </c>
      <c r="R11" s="89">
        <f t="shared" si="3"/>
        <v>21</v>
      </c>
      <c r="S11" s="89">
        <f t="shared" si="3"/>
        <v>19</v>
      </c>
      <c r="T11" s="42" t="s">
        <v>88</v>
      </c>
      <c r="U11" s="71">
        <f>SUM(U12:U18)</f>
        <v>299</v>
      </c>
      <c r="V11" s="89">
        <f>SUM(V12:V18)</f>
        <v>10</v>
      </c>
      <c r="W11" s="89">
        <f t="shared" ref="W11:AS11" si="4">SUM(W12:W18)</f>
        <v>10</v>
      </c>
      <c r="X11" s="89">
        <f t="shared" si="4"/>
        <v>10</v>
      </c>
      <c r="Y11" s="89">
        <f t="shared" si="4"/>
        <v>10</v>
      </c>
      <c r="Z11" s="89">
        <f t="shared" si="4"/>
        <v>10</v>
      </c>
      <c r="AA11" s="89">
        <f t="shared" si="4"/>
        <v>10</v>
      </c>
      <c r="AB11" s="89">
        <f t="shared" si="4"/>
        <v>10</v>
      </c>
      <c r="AC11" s="89">
        <f t="shared" si="4"/>
        <v>10</v>
      </c>
      <c r="AD11" s="89">
        <f t="shared" si="4"/>
        <v>10</v>
      </c>
      <c r="AE11" s="89">
        <f t="shared" si="4"/>
        <v>10</v>
      </c>
      <c r="AF11" s="89">
        <f t="shared" si="4"/>
        <v>10</v>
      </c>
      <c r="AG11" s="89">
        <f t="shared" si="4"/>
        <v>11</v>
      </c>
      <c r="AH11" s="89">
        <f t="shared" si="4"/>
        <v>12</v>
      </c>
      <c r="AI11" s="89">
        <f t="shared" si="4"/>
        <v>12</v>
      </c>
      <c r="AJ11" s="89">
        <f t="shared" si="4"/>
        <v>12</v>
      </c>
      <c r="AK11" s="89">
        <f t="shared" si="4"/>
        <v>12</v>
      </c>
      <c r="AL11" s="89">
        <f t="shared" si="4"/>
        <v>12</v>
      </c>
      <c r="AM11" s="89">
        <f t="shared" si="4"/>
        <v>12</v>
      </c>
      <c r="AN11" s="89">
        <f t="shared" si="4"/>
        <v>12</v>
      </c>
      <c r="AO11" s="89">
        <f t="shared" si="4"/>
        <v>13</v>
      </c>
      <c r="AP11" s="89">
        <f t="shared" si="4"/>
        <v>13</v>
      </c>
      <c r="AQ11" s="89">
        <f t="shared" si="4"/>
        <v>13</v>
      </c>
      <c r="AR11" s="89">
        <f t="shared" si="4"/>
        <v>15</v>
      </c>
      <c r="AS11" s="89">
        <f t="shared" si="4"/>
        <v>15</v>
      </c>
      <c r="AT11" s="71">
        <f>SUM(AT12:AT18)</f>
        <v>274</v>
      </c>
      <c r="AU11" s="39">
        <f t="shared" si="2"/>
        <v>573</v>
      </c>
    </row>
    <row r="12" spans="1:47">
      <c r="A12" s="65" t="s">
        <v>95</v>
      </c>
      <c r="B12" s="81" t="s">
        <v>16</v>
      </c>
      <c r="C12" s="46">
        <v>3</v>
      </c>
      <c r="D12" s="46">
        <v>3</v>
      </c>
      <c r="E12" s="46">
        <v>3</v>
      </c>
      <c r="F12" s="46">
        <v>3</v>
      </c>
      <c r="G12" s="46">
        <v>3</v>
      </c>
      <c r="H12" s="46">
        <v>3</v>
      </c>
      <c r="I12" s="46">
        <v>3</v>
      </c>
      <c r="J12" s="46">
        <v>3</v>
      </c>
      <c r="K12" s="46">
        <v>3</v>
      </c>
      <c r="L12" s="46">
        <v>3</v>
      </c>
      <c r="M12" s="46">
        <v>3</v>
      </c>
      <c r="N12" s="46">
        <v>3</v>
      </c>
      <c r="O12" s="46">
        <v>3</v>
      </c>
      <c r="P12" s="46">
        <v>2</v>
      </c>
      <c r="Q12" s="46">
        <v>2</v>
      </c>
      <c r="R12" s="46">
        <v>2</v>
      </c>
      <c r="S12" s="46">
        <v>1</v>
      </c>
      <c r="T12" s="42" t="s">
        <v>88</v>
      </c>
      <c r="U12" s="71">
        <f>SUM(C12:S12)</f>
        <v>46</v>
      </c>
      <c r="V12" s="46">
        <v>1</v>
      </c>
      <c r="W12" s="46">
        <v>1</v>
      </c>
      <c r="X12" s="46">
        <v>1</v>
      </c>
      <c r="Y12" s="46">
        <v>1</v>
      </c>
      <c r="Z12" s="46">
        <v>1</v>
      </c>
      <c r="AA12" s="46">
        <v>1</v>
      </c>
      <c r="AB12" s="46">
        <v>1</v>
      </c>
      <c r="AC12" s="46">
        <v>1</v>
      </c>
      <c r="AD12" s="46">
        <v>1</v>
      </c>
      <c r="AE12" s="46">
        <v>1</v>
      </c>
      <c r="AF12" s="46">
        <v>1</v>
      </c>
      <c r="AG12" s="46">
        <v>2</v>
      </c>
      <c r="AH12" s="46">
        <v>2</v>
      </c>
      <c r="AI12" s="46">
        <v>2</v>
      </c>
      <c r="AJ12" s="46">
        <v>2</v>
      </c>
      <c r="AK12" s="46">
        <v>2</v>
      </c>
      <c r="AL12" s="46">
        <v>2</v>
      </c>
      <c r="AM12" s="46">
        <v>2</v>
      </c>
      <c r="AN12" s="46">
        <v>2</v>
      </c>
      <c r="AO12" s="46">
        <v>2</v>
      </c>
      <c r="AP12" s="46">
        <v>2</v>
      </c>
      <c r="AQ12" s="46">
        <v>2</v>
      </c>
      <c r="AR12" s="46">
        <v>2</v>
      </c>
      <c r="AS12" s="46">
        <v>2</v>
      </c>
      <c r="AT12" s="71">
        <f>SUM(V12:AS12)</f>
        <v>37</v>
      </c>
      <c r="AU12" s="39">
        <f t="shared" si="2"/>
        <v>83</v>
      </c>
    </row>
    <row r="13" spans="1:47">
      <c r="A13" s="65" t="s">
        <v>96</v>
      </c>
      <c r="B13" s="81" t="s">
        <v>17</v>
      </c>
      <c r="C13" s="46">
        <v>3</v>
      </c>
      <c r="D13" s="46">
        <v>3</v>
      </c>
      <c r="E13" s="46">
        <v>3</v>
      </c>
      <c r="F13" s="46">
        <v>3</v>
      </c>
      <c r="G13" s="46">
        <v>3</v>
      </c>
      <c r="H13" s="46">
        <v>3</v>
      </c>
      <c r="I13" s="46">
        <v>3</v>
      </c>
      <c r="J13" s="46">
        <v>3</v>
      </c>
      <c r="K13" s="46">
        <v>3</v>
      </c>
      <c r="L13" s="46">
        <v>3</v>
      </c>
      <c r="M13" s="46">
        <v>3</v>
      </c>
      <c r="N13" s="46">
        <v>3</v>
      </c>
      <c r="O13" s="46">
        <v>3</v>
      </c>
      <c r="P13" s="46">
        <v>4</v>
      </c>
      <c r="Q13" s="46">
        <v>4</v>
      </c>
      <c r="R13" s="46">
        <v>5</v>
      </c>
      <c r="S13" s="46">
        <v>4</v>
      </c>
      <c r="T13" s="42" t="s">
        <v>88</v>
      </c>
      <c r="U13" s="71">
        <f t="shared" ref="U13:U37" si="5">SUM(C13:S13)</f>
        <v>56</v>
      </c>
      <c r="V13" s="46">
        <v>2</v>
      </c>
      <c r="W13" s="46">
        <v>2</v>
      </c>
      <c r="X13" s="46">
        <v>2</v>
      </c>
      <c r="Y13" s="46">
        <v>2</v>
      </c>
      <c r="Z13" s="46">
        <v>2</v>
      </c>
      <c r="AA13" s="46">
        <v>2</v>
      </c>
      <c r="AB13" s="46">
        <v>2</v>
      </c>
      <c r="AC13" s="46">
        <v>2</v>
      </c>
      <c r="AD13" s="46">
        <v>2</v>
      </c>
      <c r="AE13" s="46">
        <v>2</v>
      </c>
      <c r="AF13" s="46">
        <v>2</v>
      </c>
      <c r="AG13" s="46">
        <v>2</v>
      </c>
      <c r="AH13" s="46">
        <v>2</v>
      </c>
      <c r="AI13" s="46">
        <v>2</v>
      </c>
      <c r="AJ13" s="46">
        <v>2</v>
      </c>
      <c r="AK13" s="46">
        <v>2</v>
      </c>
      <c r="AL13" s="46">
        <v>2</v>
      </c>
      <c r="AM13" s="46">
        <v>2</v>
      </c>
      <c r="AN13" s="46">
        <v>2</v>
      </c>
      <c r="AO13" s="46">
        <v>2</v>
      </c>
      <c r="AP13" s="46">
        <v>2</v>
      </c>
      <c r="AQ13" s="46">
        <v>2</v>
      </c>
      <c r="AR13" s="46">
        <v>2</v>
      </c>
      <c r="AS13" s="46">
        <v>2</v>
      </c>
      <c r="AT13" s="71">
        <f t="shared" ref="AT13:AT17" si="6">SUM(V13:AS13)</f>
        <v>48</v>
      </c>
      <c r="AU13" s="39">
        <f t="shared" si="2"/>
        <v>104</v>
      </c>
    </row>
    <row r="14" spans="1:47">
      <c r="A14" s="65" t="s">
        <v>97</v>
      </c>
      <c r="B14" s="81" t="s">
        <v>18</v>
      </c>
      <c r="C14" s="46">
        <v>3</v>
      </c>
      <c r="D14" s="46">
        <v>3</v>
      </c>
      <c r="E14" s="46">
        <v>3</v>
      </c>
      <c r="F14" s="46">
        <v>3</v>
      </c>
      <c r="G14" s="46">
        <v>3</v>
      </c>
      <c r="H14" s="46">
        <v>3</v>
      </c>
      <c r="I14" s="46">
        <v>3</v>
      </c>
      <c r="J14" s="46">
        <v>3</v>
      </c>
      <c r="K14" s="46">
        <v>3</v>
      </c>
      <c r="L14" s="46">
        <v>3</v>
      </c>
      <c r="M14" s="46">
        <v>3</v>
      </c>
      <c r="N14" s="46">
        <v>3</v>
      </c>
      <c r="O14" s="46">
        <v>3</v>
      </c>
      <c r="P14" s="46">
        <v>3</v>
      </c>
      <c r="Q14" s="46">
        <v>3</v>
      </c>
      <c r="R14" s="46">
        <v>4</v>
      </c>
      <c r="S14" s="46">
        <v>4</v>
      </c>
      <c r="T14" s="42" t="s">
        <v>88</v>
      </c>
      <c r="U14" s="71">
        <f t="shared" si="5"/>
        <v>53</v>
      </c>
      <c r="V14" s="46">
        <v>2</v>
      </c>
      <c r="W14" s="46">
        <v>2</v>
      </c>
      <c r="X14" s="46">
        <v>2</v>
      </c>
      <c r="Y14" s="46">
        <v>2</v>
      </c>
      <c r="Z14" s="46">
        <v>2</v>
      </c>
      <c r="AA14" s="46">
        <v>2</v>
      </c>
      <c r="AB14" s="46">
        <v>2</v>
      </c>
      <c r="AC14" s="46">
        <v>2</v>
      </c>
      <c r="AD14" s="46">
        <v>2</v>
      </c>
      <c r="AE14" s="46">
        <v>2</v>
      </c>
      <c r="AF14" s="46">
        <v>2</v>
      </c>
      <c r="AG14" s="46">
        <v>2</v>
      </c>
      <c r="AH14" s="46">
        <v>2</v>
      </c>
      <c r="AI14" s="46">
        <v>2</v>
      </c>
      <c r="AJ14" s="46">
        <v>2</v>
      </c>
      <c r="AK14" s="46">
        <v>2</v>
      </c>
      <c r="AL14" s="46">
        <v>2</v>
      </c>
      <c r="AM14" s="46">
        <v>2</v>
      </c>
      <c r="AN14" s="46">
        <v>2</v>
      </c>
      <c r="AO14" s="46">
        <v>3</v>
      </c>
      <c r="AP14" s="46">
        <v>3</v>
      </c>
      <c r="AQ14" s="46">
        <v>3</v>
      </c>
      <c r="AR14" s="46">
        <v>3</v>
      </c>
      <c r="AS14" s="46">
        <v>3</v>
      </c>
      <c r="AT14" s="71">
        <f t="shared" si="6"/>
        <v>53</v>
      </c>
      <c r="AU14" s="39">
        <f t="shared" si="2"/>
        <v>106</v>
      </c>
    </row>
    <row r="15" spans="1:47">
      <c r="A15" s="65" t="s">
        <v>98</v>
      </c>
      <c r="B15" s="81" t="s">
        <v>19</v>
      </c>
      <c r="C15" s="46">
        <v>3</v>
      </c>
      <c r="D15" s="46">
        <v>3</v>
      </c>
      <c r="E15" s="46">
        <v>3</v>
      </c>
      <c r="F15" s="46">
        <v>3</v>
      </c>
      <c r="G15" s="46">
        <v>3</v>
      </c>
      <c r="H15" s="46">
        <v>3</v>
      </c>
      <c r="I15" s="46">
        <v>3</v>
      </c>
      <c r="J15" s="46">
        <v>3</v>
      </c>
      <c r="K15" s="46">
        <v>3</v>
      </c>
      <c r="L15" s="46">
        <v>3</v>
      </c>
      <c r="M15" s="46">
        <v>3</v>
      </c>
      <c r="N15" s="46">
        <v>3</v>
      </c>
      <c r="O15" s="46">
        <v>3</v>
      </c>
      <c r="P15" s="46">
        <v>4</v>
      </c>
      <c r="Q15" s="46">
        <v>4</v>
      </c>
      <c r="R15" s="46">
        <v>3</v>
      </c>
      <c r="S15" s="46">
        <v>3</v>
      </c>
      <c r="T15" s="42" t="s">
        <v>88</v>
      </c>
      <c r="U15" s="71">
        <f t="shared" si="5"/>
        <v>53</v>
      </c>
      <c r="V15" s="46">
        <v>2</v>
      </c>
      <c r="W15" s="46">
        <v>2</v>
      </c>
      <c r="X15" s="46">
        <v>2</v>
      </c>
      <c r="Y15" s="46">
        <v>2</v>
      </c>
      <c r="Z15" s="46">
        <v>2</v>
      </c>
      <c r="AA15" s="46">
        <v>2</v>
      </c>
      <c r="AB15" s="46">
        <v>2</v>
      </c>
      <c r="AC15" s="46">
        <v>2</v>
      </c>
      <c r="AD15" s="46">
        <v>2</v>
      </c>
      <c r="AE15" s="46">
        <v>2</v>
      </c>
      <c r="AF15" s="46">
        <v>2</v>
      </c>
      <c r="AG15" s="46">
        <v>2</v>
      </c>
      <c r="AH15" s="46">
        <v>2</v>
      </c>
      <c r="AI15" s="46">
        <v>2</v>
      </c>
      <c r="AJ15" s="46">
        <v>2</v>
      </c>
      <c r="AK15" s="46">
        <v>2</v>
      </c>
      <c r="AL15" s="46">
        <v>2</v>
      </c>
      <c r="AM15" s="46">
        <v>2</v>
      </c>
      <c r="AN15" s="46">
        <v>2</v>
      </c>
      <c r="AO15" s="46">
        <v>2</v>
      </c>
      <c r="AP15" s="46">
        <v>2</v>
      </c>
      <c r="AQ15" s="46">
        <v>2</v>
      </c>
      <c r="AR15" s="46">
        <v>3</v>
      </c>
      <c r="AS15" s="46">
        <v>3</v>
      </c>
      <c r="AT15" s="71">
        <f t="shared" si="6"/>
        <v>50</v>
      </c>
      <c r="AU15" s="39">
        <f t="shared" si="2"/>
        <v>103</v>
      </c>
    </row>
    <row r="16" spans="1:47">
      <c r="A16" s="65" t="s">
        <v>99</v>
      </c>
      <c r="B16" s="81" t="s">
        <v>23</v>
      </c>
      <c r="C16" s="46">
        <v>3</v>
      </c>
      <c r="D16" s="46">
        <v>3</v>
      </c>
      <c r="E16" s="46">
        <v>3</v>
      </c>
      <c r="F16" s="46">
        <v>3</v>
      </c>
      <c r="G16" s="46">
        <v>3</v>
      </c>
      <c r="H16" s="46">
        <v>3</v>
      </c>
      <c r="I16" s="46">
        <v>3</v>
      </c>
      <c r="J16" s="46">
        <v>3</v>
      </c>
      <c r="K16" s="46">
        <v>3</v>
      </c>
      <c r="L16" s="46">
        <v>3</v>
      </c>
      <c r="M16" s="46">
        <v>3</v>
      </c>
      <c r="N16" s="46">
        <v>3</v>
      </c>
      <c r="O16" s="46">
        <v>3</v>
      </c>
      <c r="P16" s="46">
        <v>4</v>
      </c>
      <c r="Q16" s="46">
        <v>4</v>
      </c>
      <c r="R16" s="46">
        <v>4</v>
      </c>
      <c r="S16" s="46">
        <v>4</v>
      </c>
      <c r="T16" s="42" t="s">
        <v>88</v>
      </c>
      <c r="U16" s="71">
        <f t="shared" si="5"/>
        <v>55</v>
      </c>
      <c r="V16" s="46">
        <v>2</v>
      </c>
      <c r="W16" s="46">
        <v>2</v>
      </c>
      <c r="X16" s="46">
        <v>2</v>
      </c>
      <c r="Y16" s="46">
        <v>2</v>
      </c>
      <c r="Z16" s="46">
        <v>2</v>
      </c>
      <c r="AA16" s="46">
        <v>2</v>
      </c>
      <c r="AB16" s="46">
        <v>2</v>
      </c>
      <c r="AC16" s="46">
        <v>2</v>
      </c>
      <c r="AD16" s="46">
        <v>2</v>
      </c>
      <c r="AE16" s="46">
        <v>2</v>
      </c>
      <c r="AF16" s="46">
        <v>2</v>
      </c>
      <c r="AG16" s="46">
        <v>2</v>
      </c>
      <c r="AH16" s="46">
        <v>2</v>
      </c>
      <c r="AI16" s="46">
        <v>2</v>
      </c>
      <c r="AJ16" s="46">
        <v>2</v>
      </c>
      <c r="AK16" s="46">
        <v>2</v>
      </c>
      <c r="AL16" s="46">
        <v>2</v>
      </c>
      <c r="AM16" s="46">
        <v>2</v>
      </c>
      <c r="AN16" s="46">
        <v>2</v>
      </c>
      <c r="AO16" s="46">
        <v>2</v>
      </c>
      <c r="AP16" s="46">
        <v>2</v>
      </c>
      <c r="AQ16" s="46">
        <v>2</v>
      </c>
      <c r="AR16" s="46">
        <v>3</v>
      </c>
      <c r="AS16" s="46">
        <v>3</v>
      </c>
      <c r="AT16" s="71">
        <f t="shared" si="6"/>
        <v>50</v>
      </c>
      <c r="AU16" s="39">
        <f t="shared" si="2"/>
        <v>105</v>
      </c>
    </row>
    <row r="17" spans="1:47">
      <c r="A17" s="65" t="s">
        <v>100</v>
      </c>
      <c r="B17" s="81" t="s">
        <v>101</v>
      </c>
      <c r="C17" s="46">
        <v>2</v>
      </c>
      <c r="D17" s="46">
        <v>2</v>
      </c>
      <c r="E17" s="46">
        <v>2</v>
      </c>
      <c r="F17" s="46">
        <v>2</v>
      </c>
      <c r="G17" s="46">
        <v>2</v>
      </c>
      <c r="H17" s="46">
        <v>2</v>
      </c>
      <c r="I17" s="46">
        <v>2</v>
      </c>
      <c r="J17" s="46">
        <v>2</v>
      </c>
      <c r="K17" s="46">
        <v>2</v>
      </c>
      <c r="L17" s="46">
        <v>2</v>
      </c>
      <c r="M17" s="46">
        <v>2</v>
      </c>
      <c r="N17" s="46">
        <v>2</v>
      </c>
      <c r="O17" s="46">
        <v>2</v>
      </c>
      <c r="P17" s="46">
        <v>2</v>
      </c>
      <c r="Q17" s="46">
        <v>2</v>
      </c>
      <c r="R17" s="46">
        <v>3</v>
      </c>
      <c r="S17" s="46">
        <v>3</v>
      </c>
      <c r="T17" s="42" t="s">
        <v>88</v>
      </c>
      <c r="U17" s="71">
        <f t="shared" si="5"/>
        <v>36</v>
      </c>
      <c r="V17" s="46">
        <v>1</v>
      </c>
      <c r="W17" s="46">
        <v>1</v>
      </c>
      <c r="X17" s="46">
        <v>1</v>
      </c>
      <c r="Y17" s="46">
        <v>1</v>
      </c>
      <c r="Z17" s="46">
        <v>1</v>
      </c>
      <c r="AA17" s="46">
        <v>1</v>
      </c>
      <c r="AB17" s="46">
        <v>1</v>
      </c>
      <c r="AC17" s="46">
        <v>1</v>
      </c>
      <c r="AD17" s="46">
        <v>1</v>
      </c>
      <c r="AE17" s="46">
        <v>1</v>
      </c>
      <c r="AF17" s="46">
        <v>1</v>
      </c>
      <c r="AG17" s="46">
        <v>1</v>
      </c>
      <c r="AH17" s="46">
        <v>2</v>
      </c>
      <c r="AI17" s="46">
        <v>2</v>
      </c>
      <c r="AJ17" s="46">
        <v>2</v>
      </c>
      <c r="AK17" s="46">
        <v>2</v>
      </c>
      <c r="AL17" s="46">
        <v>2</v>
      </c>
      <c r="AM17" s="46">
        <v>2</v>
      </c>
      <c r="AN17" s="46">
        <v>2</v>
      </c>
      <c r="AO17" s="46">
        <v>2</v>
      </c>
      <c r="AP17" s="46">
        <v>2</v>
      </c>
      <c r="AQ17" s="46">
        <v>2</v>
      </c>
      <c r="AR17" s="46">
        <v>2</v>
      </c>
      <c r="AS17" s="46">
        <v>2</v>
      </c>
      <c r="AT17" s="71">
        <f t="shared" si="6"/>
        <v>36</v>
      </c>
      <c r="AU17" s="39">
        <f t="shared" si="2"/>
        <v>72</v>
      </c>
    </row>
    <row r="18" spans="1:47">
      <c r="A18" s="65" t="s">
        <v>102</v>
      </c>
      <c r="B18" s="81" t="s">
        <v>94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2" t="s">
        <v>88</v>
      </c>
      <c r="U18" s="71">
        <f t="shared" si="5"/>
        <v>0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71">
        <f t="shared" ref="AT18:AT19" si="7">SUM(V18:AS18)</f>
        <v>0</v>
      </c>
      <c r="AU18" s="39">
        <f t="shared" si="2"/>
        <v>0</v>
      </c>
    </row>
    <row r="19" spans="1:47" ht="21">
      <c r="A19" s="68" t="s">
        <v>105</v>
      </c>
      <c r="B19" s="69" t="s">
        <v>107</v>
      </c>
      <c r="C19" s="88">
        <f>SUM(C20)</f>
        <v>0</v>
      </c>
      <c r="D19" s="88">
        <f t="shared" ref="D19:S19" si="8">SUM(D20)</f>
        <v>0</v>
      </c>
      <c r="E19" s="88">
        <f t="shared" si="8"/>
        <v>0</v>
      </c>
      <c r="F19" s="88">
        <f t="shared" si="8"/>
        <v>0</v>
      </c>
      <c r="G19" s="88">
        <f t="shared" si="8"/>
        <v>0</v>
      </c>
      <c r="H19" s="88">
        <f t="shared" si="8"/>
        <v>0</v>
      </c>
      <c r="I19" s="88">
        <f t="shared" si="8"/>
        <v>0</v>
      </c>
      <c r="J19" s="88">
        <f t="shared" si="8"/>
        <v>0</v>
      </c>
      <c r="K19" s="88">
        <f t="shared" si="8"/>
        <v>0</v>
      </c>
      <c r="L19" s="88">
        <f t="shared" si="8"/>
        <v>0</v>
      </c>
      <c r="M19" s="88">
        <f t="shared" si="8"/>
        <v>0</v>
      </c>
      <c r="N19" s="88">
        <f t="shared" si="8"/>
        <v>0</v>
      </c>
      <c r="O19" s="88">
        <f t="shared" si="8"/>
        <v>0</v>
      </c>
      <c r="P19" s="88">
        <f t="shared" si="8"/>
        <v>0</v>
      </c>
      <c r="Q19" s="88">
        <f t="shared" si="8"/>
        <v>0</v>
      </c>
      <c r="R19" s="88">
        <f t="shared" si="8"/>
        <v>0</v>
      </c>
      <c r="S19" s="88">
        <f t="shared" si="8"/>
        <v>0</v>
      </c>
      <c r="T19" s="42" t="s">
        <v>88</v>
      </c>
      <c r="U19" s="71">
        <f t="shared" si="5"/>
        <v>0</v>
      </c>
      <c r="V19" s="88">
        <v>2</v>
      </c>
      <c r="W19" s="88">
        <v>2</v>
      </c>
      <c r="X19" s="88">
        <v>2</v>
      </c>
      <c r="Y19" s="88">
        <v>2</v>
      </c>
      <c r="Z19" s="88">
        <v>2</v>
      </c>
      <c r="AA19" s="88">
        <v>2</v>
      </c>
      <c r="AB19" s="88">
        <v>2</v>
      </c>
      <c r="AC19" s="88">
        <v>2</v>
      </c>
      <c r="AD19" s="88">
        <v>2</v>
      </c>
      <c r="AE19" s="88">
        <v>2</v>
      </c>
      <c r="AF19" s="88">
        <v>2</v>
      </c>
      <c r="AG19" s="88">
        <v>2</v>
      </c>
      <c r="AH19" s="88">
        <v>2</v>
      </c>
      <c r="AI19" s="88">
        <v>2</v>
      </c>
      <c r="AJ19" s="88">
        <v>2</v>
      </c>
      <c r="AK19" s="88">
        <v>2</v>
      </c>
      <c r="AL19" s="88">
        <v>2</v>
      </c>
      <c r="AM19" s="88">
        <v>2</v>
      </c>
      <c r="AN19" s="88">
        <v>2</v>
      </c>
      <c r="AO19" s="88">
        <v>3</v>
      </c>
      <c r="AP19" s="88">
        <v>3</v>
      </c>
      <c r="AQ19" s="88">
        <v>3</v>
      </c>
      <c r="AR19" s="88">
        <v>2</v>
      </c>
      <c r="AS19" s="88">
        <v>2</v>
      </c>
      <c r="AT19" s="71">
        <f t="shared" si="7"/>
        <v>51</v>
      </c>
      <c r="AU19" s="39">
        <f t="shared" si="2"/>
        <v>51</v>
      </c>
    </row>
    <row r="20" spans="1:47">
      <c r="A20" s="70" t="s">
        <v>108</v>
      </c>
      <c r="B20" s="81" t="s">
        <v>109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2" t="s">
        <v>88</v>
      </c>
      <c r="U20" s="71">
        <f t="shared" si="5"/>
        <v>0</v>
      </c>
      <c r="V20" s="46">
        <v>2</v>
      </c>
      <c r="W20" s="46">
        <v>2</v>
      </c>
      <c r="X20" s="46">
        <v>2</v>
      </c>
      <c r="Y20" s="46">
        <v>2</v>
      </c>
      <c r="Z20" s="46">
        <v>2</v>
      </c>
      <c r="AA20" s="46">
        <v>2</v>
      </c>
      <c r="AB20" s="46">
        <v>2</v>
      </c>
      <c r="AC20" s="46">
        <v>2</v>
      </c>
      <c r="AD20" s="46">
        <v>2</v>
      </c>
      <c r="AE20" s="46">
        <v>2</v>
      </c>
      <c r="AF20" s="46">
        <v>2</v>
      </c>
      <c r="AG20" s="46">
        <v>2</v>
      </c>
      <c r="AH20" s="46">
        <v>2</v>
      </c>
      <c r="AI20" s="46">
        <v>2</v>
      </c>
      <c r="AJ20" s="46">
        <v>2</v>
      </c>
      <c r="AK20" s="46">
        <v>2</v>
      </c>
      <c r="AL20" s="46">
        <v>2</v>
      </c>
      <c r="AM20" s="46">
        <v>2</v>
      </c>
      <c r="AN20" s="46">
        <v>2</v>
      </c>
      <c r="AO20" s="46">
        <v>3</v>
      </c>
      <c r="AP20" s="46">
        <v>3</v>
      </c>
      <c r="AQ20" s="46">
        <v>3</v>
      </c>
      <c r="AR20" s="46">
        <v>2</v>
      </c>
      <c r="AS20" s="46">
        <v>2</v>
      </c>
      <c r="AT20" s="71">
        <f>SUM(V20:AS20)</f>
        <v>51</v>
      </c>
      <c r="AU20" s="39">
        <f t="shared" si="2"/>
        <v>51</v>
      </c>
    </row>
    <row r="21" spans="1:47">
      <c r="A21" s="66" t="s">
        <v>105</v>
      </c>
      <c r="B21" s="67" t="s">
        <v>110</v>
      </c>
      <c r="C21" s="88">
        <f>SUM(C22:C24)</f>
        <v>17</v>
      </c>
      <c r="D21" s="88">
        <f t="shared" ref="D21:S21" si="9">SUM(D22:D24)</f>
        <v>17</v>
      </c>
      <c r="E21" s="88">
        <f t="shared" si="9"/>
        <v>17</v>
      </c>
      <c r="F21" s="88">
        <f t="shared" si="9"/>
        <v>17</v>
      </c>
      <c r="G21" s="88">
        <f t="shared" si="9"/>
        <v>17</v>
      </c>
      <c r="H21" s="88">
        <f t="shared" si="9"/>
        <v>17</v>
      </c>
      <c r="I21" s="88">
        <f t="shared" si="9"/>
        <v>16</v>
      </c>
      <c r="J21" s="88">
        <f t="shared" si="9"/>
        <v>15</v>
      </c>
      <c r="K21" s="88">
        <f t="shared" si="9"/>
        <v>15</v>
      </c>
      <c r="L21" s="88">
        <f t="shared" si="9"/>
        <v>15</v>
      </c>
      <c r="M21" s="88">
        <f t="shared" si="9"/>
        <v>15</v>
      </c>
      <c r="N21" s="88">
        <f t="shared" si="9"/>
        <v>15</v>
      </c>
      <c r="O21" s="88">
        <f t="shared" si="9"/>
        <v>16</v>
      </c>
      <c r="P21" s="88">
        <f t="shared" si="9"/>
        <v>16</v>
      </c>
      <c r="Q21" s="88">
        <f t="shared" si="9"/>
        <v>16</v>
      </c>
      <c r="R21" s="88">
        <f t="shared" si="9"/>
        <v>15</v>
      </c>
      <c r="S21" s="88">
        <f t="shared" si="9"/>
        <v>16</v>
      </c>
      <c r="T21" s="42" t="s">
        <v>88</v>
      </c>
      <c r="U21" s="71">
        <f t="shared" si="5"/>
        <v>272</v>
      </c>
      <c r="V21" s="88">
        <f t="shared" ref="V21:AA21" si="10">SUM(V22:V24)</f>
        <v>8</v>
      </c>
      <c r="W21" s="88">
        <f t="shared" si="10"/>
        <v>8</v>
      </c>
      <c r="X21" s="88">
        <f t="shared" si="10"/>
        <v>8</v>
      </c>
      <c r="Y21" s="88">
        <f t="shared" si="10"/>
        <v>8</v>
      </c>
      <c r="Z21" s="88">
        <f t="shared" si="10"/>
        <v>8</v>
      </c>
      <c r="AA21" s="88">
        <f t="shared" si="10"/>
        <v>9</v>
      </c>
      <c r="AB21" s="88">
        <f t="shared" ref="AB21:AS21" si="11">SUM(AB22:AB24)</f>
        <v>9</v>
      </c>
      <c r="AC21" s="88">
        <f t="shared" si="11"/>
        <v>9</v>
      </c>
      <c r="AD21" s="88">
        <f t="shared" si="11"/>
        <v>10</v>
      </c>
      <c r="AE21" s="88">
        <f t="shared" si="11"/>
        <v>10</v>
      </c>
      <c r="AF21" s="88">
        <f t="shared" si="11"/>
        <v>10</v>
      </c>
      <c r="AG21" s="88">
        <f t="shared" si="11"/>
        <v>10</v>
      </c>
      <c r="AH21" s="88">
        <f t="shared" si="11"/>
        <v>10</v>
      </c>
      <c r="AI21" s="88">
        <f t="shared" si="11"/>
        <v>9</v>
      </c>
      <c r="AJ21" s="88">
        <f t="shared" si="11"/>
        <v>10</v>
      </c>
      <c r="AK21" s="88">
        <f t="shared" si="11"/>
        <v>10</v>
      </c>
      <c r="AL21" s="88">
        <f t="shared" si="11"/>
        <v>11</v>
      </c>
      <c r="AM21" s="88">
        <f t="shared" si="11"/>
        <v>11</v>
      </c>
      <c r="AN21" s="88">
        <f t="shared" si="11"/>
        <v>11</v>
      </c>
      <c r="AO21" s="88">
        <f t="shared" si="11"/>
        <v>10</v>
      </c>
      <c r="AP21" s="88">
        <f t="shared" si="11"/>
        <v>10</v>
      </c>
      <c r="AQ21" s="88">
        <f t="shared" si="11"/>
        <v>9</v>
      </c>
      <c r="AR21" s="88">
        <f t="shared" si="11"/>
        <v>8</v>
      </c>
      <c r="AS21" s="88">
        <f t="shared" si="11"/>
        <v>1</v>
      </c>
      <c r="AT21" s="71">
        <f>SUM(AT22:AT24)</f>
        <v>217</v>
      </c>
      <c r="AU21" s="39">
        <f t="shared" si="2"/>
        <v>489</v>
      </c>
    </row>
    <row r="22" spans="1:47">
      <c r="A22" s="65" t="s">
        <v>111</v>
      </c>
      <c r="B22" s="81" t="s">
        <v>20</v>
      </c>
      <c r="C22" s="46">
        <v>5</v>
      </c>
      <c r="D22" s="46">
        <v>5</v>
      </c>
      <c r="E22" s="46">
        <v>5</v>
      </c>
      <c r="F22" s="46">
        <v>5</v>
      </c>
      <c r="G22" s="46">
        <v>5</v>
      </c>
      <c r="H22" s="46">
        <v>5</v>
      </c>
      <c r="I22" s="46">
        <v>5</v>
      </c>
      <c r="J22" s="46">
        <v>5</v>
      </c>
      <c r="K22" s="46">
        <v>5</v>
      </c>
      <c r="L22" s="46">
        <v>5</v>
      </c>
      <c r="M22" s="46">
        <v>5</v>
      </c>
      <c r="N22" s="46">
        <v>5</v>
      </c>
      <c r="O22" s="46">
        <v>5</v>
      </c>
      <c r="P22" s="46">
        <v>6</v>
      </c>
      <c r="Q22" s="46">
        <v>6</v>
      </c>
      <c r="R22" s="46">
        <v>6</v>
      </c>
      <c r="S22" s="46">
        <v>6</v>
      </c>
      <c r="T22" s="42" t="s">
        <v>88</v>
      </c>
      <c r="U22" s="71">
        <f t="shared" si="5"/>
        <v>89</v>
      </c>
      <c r="V22" s="46">
        <v>2</v>
      </c>
      <c r="W22" s="46">
        <v>2</v>
      </c>
      <c r="X22" s="46">
        <v>2</v>
      </c>
      <c r="Y22" s="46">
        <v>2</v>
      </c>
      <c r="Z22" s="46">
        <v>2</v>
      </c>
      <c r="AA22" s="46">
        <v>2</v>
      </c>
      <c r="AB22" s="46">
        <v>3</v>
      </c>
      <c r="AC22" s="46">
        <v>3</v>
      </c>
      <c r="AD22" s="46">
        <v>3</v>
      </c>
      <c r="AE22" s="46">
        <v>3</v>
      </c>
      <c r="AF22" s="46">
        <v>3</v>
      </c>
      <c r="AG22" s="46">
        <v>3</v>
      </c>
      <c r="AH22" s="46">
        <v>3</v>
      </c>
      <c r="AI22" s="46">
        <v>3</v>
      </c>
      <c r="AJ22" s="46">
        <v>3</v>
      </c>
      <c r="AK22" s="46">
        <v>3</v>
      </c>
      <c r="AL22" s="46">
        <v>3</v>
      </c>
      <c r="AM22" s="46">
        <v>3</v>
      </c>
      <c r="AN22" s="46">
        <v>3</v>
      </c>
      <c r="AO22" s="46">
        <v>3</v>
      </c>
      <c r="AP22" s="46">
        <v>4</v>
      </c>
      <c r="AQ22" s="46">
        <v>4</v>
      </c>
      <c r="AR22" s="46">
        <v>3</v>
      </c>
      <c r="AS22" s="46">
        <v>1</v>
      </c>
      <c r="AT22" s="71">
        <f>SUM(V22:AS22)</f>
        <v>66</v>
      </c>
      <c r="AU22" s="39">
        <f t="shared" si="2"/>
        <v>155</v>
      </c>
    </row>
    <row r="23" spans="1:47">
      <c r="A23" s="65" t="s">
        <v>112</v>
      </c>
      <c r="B23" s="81" t="s">
        <v>113</v>
      </c>
      <c r="C23" s="46">
        <v>4</v>
      </c>
      <c r="D23" s="46">
        <v>4</v>
      </c>
      <c r="E23" s="46">
        <v>4</v>
      </c>
      <c r="F23" s="46">
        <v>4</v>
      </c>
      <c r="G23" s="46">
        <v>4</v>
      </c>
      <c r="H23" s="46">
        <v>4</v>
      </c>
      <c r="I23" s="46">
        <v>4</v>
      </c>
      <c r="J23" s="46">
        <v>3</v>
      </c>
      <c r="K23" s="46">
        <v>3</v>
      </c>
      <c r="L23" s="46">
        <v>3</v>
      </c>
      <c r="M23" s="46">
        <v>3</v>
      </c>
      <c r="N23" s="46">
        <v>3</v>
      </c>
      <c r="O23" s="46">
        <v>3</v>
      </c>
      <c r="P23" s="46">
        <v>3</v>
      </c>
      <c r="Q23" s="46">
        <v>3</v>
      </c>
      <c r="R23" s="46">
        <v>3</v>
      </c>
      <c r="S23" s="46">
        <v>3</v>
      </c>
      <c r="T23" s="42" t="s">
        <v>88</v>
      </c>
      <c r="U23" s="71">
        <f t="shared" si="5"/>
        <v>58</v>
      </c>
      <c r="V23" s="38">
        <v>2</v>
      </c>
      <c r="W23" s="38">
        <v>2</v>
      </c>
      <c r="X23" s="38">
        <v>2</v>
      </c>
      <c r="Y23" s="38">
        <v>2</v>
      </c>
      <c r="Z23" s="38">
        <v>2</v>
      </c>
      <c r="AA23" s="38">
        <v>3</v>
      </c>
      <c r="AB23" s="38">
        <v>2</v>
      </c>
      <c r="AC23" s="38">
        <v>2</v>
      </c>
      <c r="AD23" s="38">
        <v>3</v>
      </c>
      <c r="AE23" s="38">
        <v>3</v>
      </c>
      <c r="AF23" s="38">
        <v>3</v>
      </c>
      <c r="AG23" s="38">
        <v>3</v>
      </c>
      <c r="AH23" s="38">
        <v>3</v>
      </c>
      <c r="AI23" s="38">
        <v>2</v>
      </c>
      <c r="AJ23" s="38">
        <v>3</v>
      </c>
      <c r="AK23" s="38">
        <v>3</v>
      </c>
      <c r="AL23" s="38">
        <v>3</v>
      </c>
      <c r="AM23" s="38">
        <v>3</v>
      </c>
      <c r="AN23" s="38">
        <v>3</v>
      </c>
      <c r="AO23" s="38">
        <v>4</v>
      </c>
      <c r="AP23" s="38">
        <v>3</v>
      </c>
      <c r="AQ23" s="38">
        <v>2</v>
      </c>
      <c r="AR23" s="38">
        <v>2</v>
      </c>
      <c r="AS23" s="38"/>
      <c r="AT23" s="71">
        <f>SUM(V23:AS23)</f>
        <v>60</v>
      </c>
      <c r="AU23" s="39">
        <f t="shared" si="2"/>
        <v>118</v>
      </c>
    </row>
    <row r="24" spans="1:47" ht="18.75">
      <c r="A24" s="65" t="s">
        <v>114</v>
      </c>
      <c r="B24" s="81" t="s">
        <v>21</v>
      </c>
      <c r="C24" s="46">
        <v>8</v>
      </c>
      <c r="D24" s="46">
        <v>8</v>
      </c>
      <c r="E24" s="46">
        <v>8</v>
      </c>
      <c r="F24" s="46">
        <v>8</v>
      </c>
      <c r="G24" s="46">
        <v>8</v>
      </c>
      <c r="H24" s="46">
        <v>8</v>
      </c>
      <c r="I24" s="46">
        <v>7</v>
      </c>
      <c r="J24" s="46">
        <v>7</v>
      </c>
      <c r="K24" s="46">
        <v>7</v>
      </c>
      <c r="L24" s="46">
        <v>7</v>
      </c>
      <c r="M24" s="46">
        <v>7</v>
      </c>
      <c r="N24" s="46">
        <v>7</v>
      </c>
      <c r="O24" s="46">
        <v>8</v>
      </c>
      <c r="P24" s="46">
        <v>7</v>
      </c>
      <c r="Q24" s="46">
        <v>7</v>
      </c>
      <c r="R24" s="46">
        <v>6</v>
      </c>
      <c r="S24" s="46">
        <v>7</v>
      </c>
      <c r="T24" s="42" t="s">
        <v>88</v>
      </c>
      <c r="U24" s="71">
        <f t="shared" si="5"/>
        <v>125</v>
      </c>
      <c r="V24" s="46">
        <v>4</v>
      </c>
      <c r="W24" s="46">
        <v>4</v>
      </c>
      <c r="X24" s="46">
        <v>4</v>
      </c>
      <c r="Y24" s="46">
        <v>4</v>
      </c>
      <c r="Z24" s="46">
        <v>4</v>
      </c>
      <c r="AA24" s="46">
        <v>4</v>
      </c>
      <c r="AB24" s="46">
        <v>4</v>
      </c>
      <c r="AC24" s="46">
        <v>4</v>
      </c>
      <c r="AD24" s="46">
        <v>4</v>
      </c>
      <c r="AE24" s="46">
        <v>4</v>
      </c>
      <c r="AF24" s="46">
        <v>4</v>
      </c>
      <c r="AG24" s="46">
        <v>4</v>
      </c>
      <c r="AH24" s="46">
        <v>4</v>
      </c>
      <c r="AI24" s="46">
        <v>4</v>
      </c>
      <c r="AJ24" s="46">
        <v>4</v>
      </c>
      <c r="AK24" s="46">
        <v>4</v>
      </c>
      <c r="AL24" s="46">
        <v>5</v>
      </c>
      <c r="AM24" s="46">
        <v>5</v>
      </c>
      <c r="AN24" s="46">
        <v>5</v>
      </c>
      <c r="AO24" s="46">
        <v>3</v>
      </c>
      <c r="AP24" s="46">
        <v>3</v>
      </c>
      <c r="AQ24" s="46">
        <v>3</v>
      </c>
      <c r="AR24" s="46">
        <v>3</v>
      </c>
      <c r="AS24" s="77" t="s">
        <v>123</v>
      </c>
      <c r="AT24" s="71">
        <f>SUM(V24:AS24)</f>
        <v>91</v>
      </c>
      <c r="AU24" s="39">
        <f t="shared" si="2"/>
        <v>216</v>
      </c>
    </row>
    <row r="25" spans="1:47">
      <c r="A25" s="68" t="s">
        <v>115</v>
      </c>
      <c r="B25" s="69" t="s">
        <v>116</v>
      </c>
      <c r="C25" s="88">
        <f>SUM(C26)</f>
        <v>2</v>
      </c>
      <c r="D25" s="88">
        <f t="shared" ref="D25:S25" si="12">SUM(D26)</f>
        <v>2</v>
      </c>
      <c r="E25" s="88">
        <f t="shared" si="12"/>
        <v>2</v>
      </c>
      <c r="F25" s="88">
        <f t="shared" si="12"/>
        <v>2</v>
      </c>
      <c r="G25" s="88">
        <f t="shared" si="12"/>
        <v>2</v>
      </c>
      <c r="H25" s="88">
        <f t="shared" si="12"/>
        <v>2</v>
      </c>
      <c r="I25" s="88">
        <f t="shared" si="12"/>
        <v>3</v>
      </c>
      <c r="J25" s="88">
        <f t="shared" si="12"/>
        <v>4</v>
      </c>
      <c r="K25" s="88">
        <f t="shared" si="12"/>
        <v>4</v>
      </c>
      <c r="L25" s="88">
        <f t="shared" si="12"/>
        <v>4</v>
      </c>
      <c r="M25" s="88">
        <f t="shared" si="12"/>
        <v>4</v>
      </c>
      <c r="N25" s="88">
        <f t="shared" si="12"/>
        <v>4</v>
      </c>
      <c r="O25" s="88">
        <f t="shared" si="12"/>
        <v>3</v>
      </c>
      <c r="P25" s="88">
        <f t="shared" si="12"/>
        <v>1</v>
      </c>
      <c r="Q25" s="88">
        <f t="shared" si="12"/>
        <v>1</v>
      </c>
      <c r="R25" s="88">
        <f t="shared" si="12"/>
        <v>0</v>
      </c>
      <c r="S25" s="88">
        <f t="shared" si="12"/>
        <v>1</v>
      </c>
      <c r="T25" s="42" t="s">
        <v>88</v>
      </c>
      <c r="U25" s="71">
        <f>SUM(C25:S25)</f>
        <v>41</v>
      </c>
      <c r="V25" s="88">
        <v>2</v>
      </c>
      <c r="W25" s="88">
        <v>2</v>
      </c>
      <c r="X25" s="88">
        <v>2</v>
      </c>
      <c r="Y25" s="88">
        <v>2</v>
      </c>
      <c r="Z25" s="88">
        <v>2</v>
      </c>
      <c r="AA25" s="88">
        <v>3</v>
      </c>
      <c r="AB25" s="88">
        <v>3</v>
      </c>
      <c r="AC25" s="88">
        <v>3</v>
      </c>
      <c r="AD25" s="88">
        <v>3</v>
      </c>
      <c r="AE25" s="88">
        <v>3</v>
      </c>
      <c r="AF25" s="88">
        <v>3</v>
      </c>
      <c r="AG25" s="88">
        <v>3</v>
      </c>
      <c r="AH25" s="88">
        <v>3</v>
      </c>
      <c r="AI25" s="88">
        <v>3</v>
      </c>
      <c r="AJ25" s="88">
        <v>3</v>
      </c>
      <c r="AK25" s="88">
        <v>3</v>
      </c>
      <c r="AL25" s="88">
        <v>4</v>
      </c>
      <c r="AM25" s="88">
        <v>4</v>
      </c>
      <c r="AN25" s="88">
        <v>4</v>
      </c>
      <c r="AO25" s="88">
        <v>3</v>
      </c>
      <c r="AP25" s="88">
        <v>3</v>
      </c>
      <c r="AQ25" s="88">
        <v>3</v>
      </c>
      <c r="AR25" s="88">
        <v>3</v>
      </c>
      <c r="AS25" s="88"/>
      <c r="AT25" s="71">
        <f>SUM(AT26)</f>
        <v>67</v>
      </c>
      <c r="AU25" s="39">
        <f t="shared" si="2"/>
        <v>108</v>
      </c>
    </row>
    <row r="26" spans="1:47">
      <c r="A26" s="65" t="s">
        <v>117</v>
      </c>
      <c r="B26" s="81" t="s">
        <v>118</v>
      </c>
      <c r="C26" s="46">
        <v>2</v>
      </c>
      <c r="D26" s="46">
        <v>2</v>
      </c>
      <c r="E26" s="46">
        <v>2</v>
      </c>
      <c r="F26" s="46">
        <v>2</v>
      </c>
      <c r="G26" s="46">
        <v>2</v>
      </c>
      <c r="H26" s="46">
        <v>2</v>
      </c>
      <c r="I26" s="46">
        <v>3</v>
      </c>
      <c r="J26" s="46">
        <v>4</v>
      </c>
      <c r="K26" s="46">
        <v>4</v>
      </c>
      <c r="L26" s="46">
        <v>4</v>
      </c>
      <c r="M26" s="46">
        <v>4</v>
      </c>
      <c r="N26" s="46">
        <v>4</v>
      </c>
      <c r="O26" s="46">
        <v>3</v>
      </c>
      <c r="P26" s="46">
        <v>1</v>
      </c>
      <c r="Q26" s="46">
        <v>1</v>
      </c>
      <c r="R26" s="46"/>
      <c r="S26" s="46">
        <v>1</v>
      </c>
      <c r="T26" s="42" t="s">
        <v>88</v>
      </c>
      <c r="U26" s="71">
        <f t="shared" si="5"/>
        <v>41</v>
      </c>
      <c r="V26" s="46">
        <v>2</v>
      </c>
      <c r="W26" s="46">
        <v>2</v>
      </c>
      <c r="X26" s="46">
        <v>2</v>
      </c>
      <c r="Y26" s="46">
        <v>2</v>
      </c>
      <c r="Z26" s="46">
        <v>2</v>
      </c>
      <c r="AA26" s="46">
        <v>3</v>
      </c>
      <c r="AB26" s="46">
        <v>3</v>
      </c>
      <c r="AC26" s="46">
        <v>3</v>
      </c>
      <c r="AD26" s="46">
        <v>3</v>
      </c>
      <c r="AE26" s="46">
        <v>3</v>
      </c>
      <c r="AF26" s="46">
        <v>3</v>
      </c>
      <c r="AG26" s="46">
        <v>3</v>
      </c>
      <c r="AH26" s="46">
        <v>3</v>
      </c>
      <c r="AI26" s="46">
        <v>3</v>
      </c>
      <c r="AJ26" s="46">
        <v>3</v>
      </c>
      <c r="AK26" s="46">
        <v>3</v>
      </c>
      <c r="AL26" s="46">
        <v>4</v>
      </c>
      <c r="AM26" s="46">
        <v>4</v>
      </c>
      <c r="AN26" s="46">
        <v>4</v>
      </c>
      <c r="AO26" s="46">
        <v>3</v>
      </c>
      <c r="AP26" s="46">
        <v>3</v>
      </c>
      <c r="AQ26" s="46">
        <v>3</v>
      </c>
      <c r="AR26" s="46">
        <v>3</v>
      </c>
      <c r="AS26" s="46"/>
      <c r="AT26" s="71">
        <f>SUM(V26:AS26)</f>
        <v>67</v>
      </c>
      <c r="AU26" s="39">
        <f t="shared" si="2"/>
        <v>108</v>
      </c>
    </row>
    <row r="27" spans="1:47">
      <c r="A27" s="43" t="s">
        <v>24</v>
      </c>
      <c r="B27" s="44" t="s">
        <v>25</v>
      </c>
      <c r="C27" s="48">
        <f>SUM(C28:C29)</f>
        <v>0</v>
      </c>
      <c r="D27" s="48">
        <f t="shared" ref="D27:S27" si="13">SUM(D28:D29)</f>
        <v>0</v>
      </c>
      <c r="E27" s="48">
        <f t="shared" si="13"/>
        <v>0</v>
      </c>
      <c r="F27" s="48">
        <f t="shared" si="13"/>
        <v>0</v>
      </c>
      <c r="G27" s="48">
        <f t="shared" si="13"/>
        <v>0</v>
      </c>
      <c r="H27" s="48">
        <f t="shared" si="13"/>
        <v>0</v>
      </c>
      <c r="I27" s="48">
        <f t="shared" si="13"/>
        <v>0</v>
      </c>
      <c r="J27" s="48">
        <f t="shared" si="13"/>
        <v>0</v>
      </c>
      <c r="K27" s="48">
        <f t="shared" si="13"/>
        <v>0</v>
      </c>
      <c r="L27" s="48">
        <f t="shared" si="13"/>
        <v>0</v>
      </c>
      <c r="M27" s="48">
        <f t="shared" si="13"/>
        <v>0</v>
      </c>
      <c r="N27" s="48">
        <f t="shared" si="13"/>
        <v>0</v>
      </c>
      <c r="O27" s="48">
        <f t="shared" si="13"/>
        <v>0</v>
      </c>
      <c r="P27" s="48">
        <f t="shared" si="13"/>
        <v>0</v>
      </c>
      <c r="Q27" s="48">
        <f t="shared" si="13"/>
        <v>0</v>
      </c>
      <c r="R27" s="48">
        <f t="shared" si="13"/>
        <v>0</v>
      </c>
      <c r="S27" s="48">
        <f t="shared" si="13"/>
        <v>0</v>
      </c>
      <c r="T27" s="37" t="s">
        <v>88</v>
      </c>
      <c r="U27" s="71">
        <f t="shared" si="5"/>
        <v>0</v>
      </c>
      <c r="V27" s="48">
        <f>SUM(V28:V29)</f>
        <v>6</v>
      </c>
      <c r="W27" s="48">
        <f t="shared" ref="W27:AS27" si="14">SUM(W28:W29)</f>
        <v>6</v>
      </c>
      <c r="X27" s="48">
        <f t="shared" si="14"/>
        <v>6</v>
      </c>
      <c r="Y27" s="48">
        <f t="shared" si="14"/>
        <v>6</v>
      </c>
      <c r="Z27" s="48">
        <f t="shared" si="14"/>
        <v>6</v>
      </c>
      <c r="AA27" s="48">
        <f t="shared" si="14"/>
        <v>4</v>
      </c>
      <c r="AB27" s="48">
        <f t="shared" si="14"/>
        <v>4</v>
      </c>
      <c r="AC27" s="48">
        <f t="shared" si="14"/>
        <v>4</v>
      </c>
      <c r="AD27" s="48">
        <f t="shared" si="14"/>
        <v>4</v>
      </c>
      <c r="AE27" s="48">
        <f t="shared" si="14"/>
        <v>4</v>
      </c>
      <c r="AF27" s="48">
        <f t="shared" si="14"/>
        <v>4</v>
      </c>
      <c r="AG27" s="48">
        <f t="shared" si="14"/>
        <v>4</v>
      </c>
      <c r="AH27" s="48">
        <f t="shared" si="14"/>
        <v>4</v>
      </c>
      <c r="AI27" s="48">
        <f t="shared" si="14"/>
        <v>4</v>
      </c>
      <c r="AJ27" s="48">
        <f t="shared" si="14"/>
        <v>7</v>
      </c>
      <c r="AK27" s="48">
        <f t="shared" si="14"/>
        <v>5</v>
      </c>
      <c r="AL27" s="48">
        <f t="shared" si="14"/>
        <v>5</v>
      </c>
      <c r="AM27" s="48">
        <f t="shared" si="14"/>
        <v>5</v>
      </c>
      <c r="AN27" s="48">
        <f t="shared" si="14"/>
        <v>5</v>
      </c>
      <c r="AO27" s="48">
        <f t="shared" si="14"/>
        <v>5</v>
      </c>
      <c r="AP27" s="48">
        <f t="shared" si="14"/>
        <v>5</v>
      </c>
      <c r="AQ27" s="48">
        <f t="shared" si="14"/>
        <v>6</v>
      </c>
      <c r="AR27" s="48">
        <f t="shared" si="14"/>
        <v>6</v>
      </c>
      <c r="AS27" s="48">
        <f t="shared" si="14"/>
        <v>0</v>
      </c>
      <c r="AT27" s="71">
        <f>SUM(V27:AS27)</f>
        <v>115</v>
      </c>
      <c r="AU27" s="39">
        <f t="shared" si="2"/>
        <v>115</v>
      </c>
    </row>
    <row r="28" spans="1:47" ht="30">
      <c r="A28" s="12" t="s">
        <v>26</v>
      </c>
      <c r="B28" s="18" t="s">
        <v>27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1" t="s">
        <v>88</v>
      </c>
      <c r="U28" s="71">
        <f t="shared" si="5"/>
        <v>0</v>
      </c>
      <c r="V28" s="47">
        <v>3</v>
      </c>
      <c r="W28" s="47">
        <v>3</v>
      </c>
      <c r="X28" s="47">
        <v>3</v>
      </c>
      <c r="Y28" s="47">
        <v>3</v>
      </c>
      <c r="Z28" s="47">
        <v>3</v>
      </c>
      <c r="AA28" s="47">
        <v>2</v>
      </c>
      <c r="AB28" s="47">
        <v>2</v>
      </c>
      <c r="AC28" s="47">
        <v>2</v>
      </c>
      <c r="AD28" s="47">
        <v>2</v>
      </c>
      <c r="AE28" s="47">
        <v>2</v>
      </c>
      <c r="AF28" s="47">
        <v>2</v>
      </c>
      <c r="AG28" s="47">
        <v>2</v>
      </c>
      <c r="AH28" s="47">
        <v>2</v>
      </c>
      <c r="AI28" s="47">
        <v>2</v>
      </c>
      <c r="AJ28" s="47">
        <v>4</v>
      </c>
      <c r="AK28" s="47">
        <v>2</v>
      </c>
      <c r="AL28" s="47">
        <v>2</v>
      </c>
      <c r="AM28" s="47">
        <v>2</v>
      </c>
      <c r="AN28" s="47">
        <v>2</v>
      </c>
      <c r="AO28" s="47">
        <v>2</v>
      </c>
      <c r="AP28" s="47">
        <v>2</v>
      </c>
      <c r="AQ28" s="47">
        <v>3</v>
      </c>
      <c r="AR28" s="47">
        <v>3</v>
      </c>
      <c r="AS28" s="47"/>
      <c r="AT28" s="71">
        <f>SUM(V28:AS28)</f>
        <v>55</v>
      </c>
      <c r="AU28" s="39">
        <f t="shared" si="2"/>
        <v>55</v>
      </c>
    </row>
    <row r="29" spans="1:47" ht="30">
      <c r="A29" s="12" t="s">
        <v>28</v>
      </c>
      <c r="B29" s="18" t="s">
        <v>29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1" t="s">
        <v>88</v>
      </c>
      <c r="U29" s="71">
        <f t="shared" si="5"/>
        <v>0</v>
      </c>
      <c r="V29" s="47">
        <v>3</v>
      </c>
      <c r="W29" s="47">
        <v>3</v>
      </c>
      <c r="X29" s="47">
        <v>3</v>
      </c>
      <c r="Y29" s="47">
        <v>3</v>
      </c>
      <c r="Z29" s="47">
        <v>3</v>
      </c>
      <c r="AA29" s="47">
        <v>2</v>
      </c>
      <c r="AB29" s="47">
        <v>2</v>
      </c>
      <c r="AC29" s="47">
        <v>2</v>
      </c>
      <c r="AD29" s="47">
        <v>2</v>
      </c>
      <c r="AE29" s="47">
        <v>2</v>
      </c>
      <c r="AF29" s="47">
        <v>2</v>
      </c>
      <c r="AG29" s="47">
        <v>2</v>
      </c>
      <c r="AH29" s="47">
        <v>2</v>
      </c>
      <c r="AI29" s="47">
        <v>2</v>
      </c>
      <c r="AJ29" s="47">
        <v>3</v>
      </c>
      <c r="AK29" s="47">
        <v>3</v>
      </c>
      <c r="AL29" s="47">
        <v>3</v>
      </c>
      <c r="AM29" s="47">
        <v>3</v>
      </c>
      <c r="AN29" s="47">
        <v>3</v>
      </c>
      <c r="AO29" s="47">
        <v>3</v>
      </c>
      <c r="AP29" s="47">
        <v>3</v>
      </c>
      <c r="AQ29" s="47">
        <v>3</v>
      </c>
      <c r="AR29" s="47">
        <v>3</v>
      </c>
      <c r="AS29" s="47"/>
      <c r="AT29" s="71">
        <f>SUM(V29:AS29)</f>
        <v>60</v>
      </c>
      <c r="AU29" s="39">
        <f t="shared" si="2"/>
        <v>60</v>
      </c>
    </row>
    <row r="30" spans="1:47">
      <c r="A30" s="32" t="s">
        <v>40</v>
      </c>
      <c r="B30" s="34" t="s">
        <v>41</v>
      </c>
      <c r="C30" s="49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41" t="s">
        <v>88</v>
      </c>
      <c r="U30" s="71">
        <f t="shared" si="5"/>
        <v>0</v>
      </c>
      <c r="V30" s="50">
        <f>V32</f>
        <v>8</v>
      </c>
      <c r="W30" s="50">
        <f t="shared" ref="W30:AS30" si="15">W32</f>
        <v>8</v>
      </c>
      <c r="X30" s="50">
        <f t="shared" si="15"/>
        <v>8</v>
      </c>
      <c r="Y30" s="50">
        <f t="shared" si="15"/>
        <v>8</v>
      </c>
      <c r="Z30" s="50">
        <f t="shared" si="15"/>
        <v>8</v>
      </c>
      <c r="AA30" s="50">
        <f t="shared" si="15"/>
        <v>8</v>
      </c>
      <c r="AB30" s="50">
        <f t="shared" si="15"/>
        <v>8</v>
      </c>
      <c r="AC30" s="50">
        <f t="shared" si="15"/>
        <v>8</v>
      </c>
      <c r="AD30" s="50">
        <f t="shared" si="15"/>
        <v>7</v>
      </c>
      <c r="AE30" s="50">
        <f t="shared" si="15"/>
        <v>7</v>
      </c>
      <c r="AF30" s="50">
        <f t="shared" si="15"/>
        <v>7</v>
      </c>
      <c r="AG30" s="50">
        <f t="shared" si="15"/>
        <v>6</v>
      </c>
      <c r="AH30" s="50">
        <f t="shared" si="15"/>
        <v>5</v>
      </c>
      <c r="AI30" s="50">
        <f t="shared" si="15"/>
        <v>6</v>
      </c>
      <c r="AJ30" s="50">
        <f t="shared" si="15"/>
        <v>2</v>
      </c>
      <c r="AK30" s="50">
        <f t="shared" si="15"/>
        <v>4</v>
      </c>
      <c r="AL30" s="50">
        <f t="shared" si="15"/>
        <v>2</v>
      </c>
      <c r="AM30" s="50">
        <f t="shared" si="15"/>
        <v>2</v>
      </c>
      <c r="AN30" s="50">
        <f t="shared" si="15"/>
        <v>2</v>
      </c>
      <c r="AO30" s="50">
        <f t="shared" si="15"/>
        <v>2</v>
      </c>
      <c r="AP30" s="50">
        <f t="shared" si="15"/>
        <v>2</v>
      </c>
      <c r="AQ30" s="50">
        <f t="shared" si="15"/>
        <v>2</v>
      </c>
      <c r="AR30" s="50">
        <f t="shared" si="15"/>
        <v>2</v>
      </c>
      <c r="AS30" s="50">
        <f t="shared" si="15"/>
        <v>0</v>
      </c>
      <c r="AT30" s="71">
        <f>SUM(AT31)</f>
        <v>122</v>
      </c>
      <c r="AU30" s="39">
        <f t="shared" si="2"/>
        <v>122</v>
      </c>
    </row>
    <row r="31" spans="1:47">
      <c r="A31" s="36" t="s">
        <v>42</v>
      </c>
      <c r="B31" s="34" t="s">
        <v>43</v>
      </c>
      <c r="C31" s="49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41" t="s">
        <v>88</v>
      </c>
      <c r="U31" s="71">
        <f t="shared" si="5"/>
        <v>0</v>
      </c>
      <c r="V31" s="50">
        <f>V32</f>
        <v>8</v>
      </c>
      <c r="W31" s="50">
        <f t="shared" ref="W31:AS31" si="16">W32</f>
        <v>8</v>
      </c>
      <c r="X31" s="50">
        <f t="shared" si="16"/>
        <v>8</v>
      </c>
      <c r="Y31" s="50">
        <f t="shared" si="16"/>
        <v>8</v>
      </c>
      <c r="Z31" s="50">
        <f t="shared" si="16"/>
        <v>8</v>
      </c>
      <c r="AA31" s="50">
        <f t="shared" si="16"/>
        <v>8</v>
      </c>
      <c r="AB31" s="50">
        <f t="shared" si="16"/>
        <v>8</v>
      </c>
      <c r="AC31" s="50">
        <f t="shared" si="16"/>
        <v>8</v>
      </c>
      <c r="AD31" s="50">
        <f t="shared" si="16"/>
        <v>7</v>
      </c>
      <c r="AE31" s="50">
        <f t="shared" si="16"/>
        <v>7</v>
      </c>
      <c r="AF31" s="50">
        <f t="shared" si="16"/>
        <v>7</v>
      </c>
      <c r="AG31" s="50">
        <f t="shared" si="16"/>
        <v>6</v>
      </c>
      <c r="AH31" s="50">
        <f t="shared" si="16"/>
        <v>5</v>
      </c>
      <c r="AI31" s="50">
        <f t="shared" si="16"/>
        <v>6</v>
      </c>
      <c r="AJ31" s="50">
        <f t="shared" si="16"/>
        <v>2</v>
      </c>
      <c r="AK31" s="50">
        <f t="shared" si="16"/>
        <v>4</v>
      </c>
      <c r="AL31" s="50">
        <f t="shared" si="16"/>
        <v>2</v>
      </c>
      <c r="AM31" s="50">
        <f t="shared" si="16"/>
        <v>2</v>
      </c>
      <c r="AN31" s="50">
        <f t="shared" si="16"/>
        <v>2</v>
      </c>
      <c r="AO31" s="50">
        <f t="shared" si="16"/>
        <v>2</v>
      </c>
      <c r="AP31" s="50">
        <f t="shared" si="16"/>
        <v>2</v>
      </c>
      <c r="AQ31" s="50">
        <f t="shared" si="16"/>
        <v>2</v>
      </c>
      <c r="AR31" s="50">
        <f t="shared" si="16"/>
        <v>2</v>
      </c>
      <c r="AS31" s="50">
        <f t="shared" si="16"/>
        <v>0</v>
      </c>
      <c r="AT31" s="71">
        <f>SUM(V31:AS31)</f>
        <v>122</v>
      </c>
      <c r="AU31" s="39">
        <f t="shared" si="2"/>
        <v>122</v>
      </c>
    </row>
    <row r="32" spans="1:47" ht="64.5" customHeight="1">
      <c r="A32" s="23" t="s">
        <v>44</v>
      </c>
      <c r="B32" s="25" t="s">
        <v>45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1" t="s">
        <v>88</v>
      </c>
      <c r="U32" s="71">
        <f t="shared" si="5"/>
        <v>0</v>
      </c>
      <c r="V32" s="51">
        <f>SUM(V33:V34)</f>
        <v>8</v>
      </c>
      <c r="W32" s="51">
        <f t="shared" ref="W32:AI32" si="17">SUM(W33:W34)</f>
        <v>8</v>
      </c>
      <c r="X32" s="51">
        <f t="shared" si="17"/>
        <v>8</v>
      </c>
      <c r="Y32" s="51">
        <f t="shared" si="17"/>
        <v>8</v>
      </c>
      <c r="Z32" s="51">
        <f t="shared" si="17"/>
        <v>8</v>
      </c>
      <c r="AA32" s="51">
        <f>SUM(AA33:AA34)</f>
        <v>8</v>
      </c>
      <c r="AB32" s="51">
        <f t="shared" si="17"/>
        <v>8</v>
      </c>
      <c r="AC32" s="51">
        <f t="shared" si="17"/>
        <v>8</v>
      </c>
      <c r="AD32" s="51">
        <f t="shared" si="17"/>
        <v>7</v>
      </c>
      <c r="AE32" s="51">
        <f t="shared" si="17"/>
        <v>7</v>
      </c>
      <c r="AF32" s="51">
        <f t="shared" si="17"/>
        <v>7</v>
      </c>
      <c r="AG32" s="51">
        <f t="shared" si="17"/>
        <v>6</v>
      </c>
      <c r="AH32" s="51">
        <f t="shared" si="17"/>
        <v>5</v>
      </c>
      <c r="AI32" s="51">
        <f t="shared" si="17"/>
        <v>6</v>
      </c>
      <c r="AJ32" s="51">
        <f t="shared" ref="AJ32:AS32" si="18">SUM(AJ33:AJ34)</f>
        <v>2</v>
      </c>
      <c r="AK32" s="51">
        <f t="shared" si="18"/>
        <v>4</v>
      </c>
      <c r="AL32" s="51">
        <f t="shared" si="18"/>
        <v>2</v>
      </c>
      <c r="AM32" s="51">
        <f t="shared" si="18"/>
        <v>2</v>
      </c>
      <c r="AN32" s="51">
        <f t="shared" si="18"/>
        <v>2</v>
      </c>
      <c r="AO32" s="51">
        <f t="shared" si="18"/>
        <v>2</v>
      </c>
      <c r="AP32" s="51">
        <f t="shared" si="18"/>
        <v>2</v>
      </c>
      <c r="AQ32" s="51">
        <f t="shared" si="18"/>
        <v>2</v>
      </c>
      <c r="AR32" s="51">
        <f t="shared" si="18"/>
        <v>2</v>
      </c>
      <c r="AS32" s="51">
        <f t="shared" si="18"/>
        <v>0</v>
      </c>
      <c r="AT32" s="71">
        <f>SUM(V32:AS32)</f>
        <v>122</v>
      </c>
      <c r="AU32" s="39">
        <f t="shared" si="2"/>
        <v>122</v>
      </c>
    </row>
    <row r="33" spans="1:47" ht="45">
      <c r="A33" s="13" t="s">
        <v>46</v>
      </c>
      <c r="B33" s="15" t="s">
        <v>47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1" t="s">
        <v>88</v>
      </c>
      <c r="U33" s="71">
        <f>SUM(C33:S33)</f>
        <v>0</v>
      </c>
      <c r="V33" s="47">
        <v>8</v>
      </c>
      <c r="W33" s="47">
        <v>8</v>
      </c>
      <c r="X33" s="47">
        <v>8</v>
      </c>
      <c r="Y33" s="47">
        <v>8</v>
      </c>
      <c r="Z33" s="47">
        <v>8</v>
      </c>
      <c r="AA33" s="47">
        <v>8</v>
      </c>
      <c r="AB33" s="47">
        <v>8</v>
      </c>
      <c r="AC33" s="47">
        <v>8</v>
      </c>
      <c r="AD33" s="47">
        <v>7</v>
      </c>
      <c r="AE33" s="47">
        <v>7</v>
      </c>
      <c r="AF33" s="47">
        <v>7</v>
      </c>
      <c r="AG33" s="47">
        <v>6</v>
      </c>
      <c r="AH33" s="47">
        <v>5</v>
      </c>
      <c r="AI33" s="47">
        <v>6</v>
      </c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71">
        <f t="shared" ref="AT33:AT37" si="19">SUM(V33:AS33)</f>
        <v>102</v>
      </c>
      <c r="AU33" s="39">
        <f t="shared" si="2"/>
        <v>102</v>
      </c>
    </row>
    <row r="34" spans="1:47" ht="30">
      <c r="A34" s="13" t="s">
        <v>48</v>
      </c>
      <c r="B34" s="15" t="s">
        <v>49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1" t="s">
        <v>88</v>
      </c>
      <c r="U34" s="71">
        <f t="shared" si="5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47"/>
      <c r="AG34" s="47"/>
      <c r="AH34" s="47"/>
      <c r="AI34" s="47"/>
      <c r="AJ34" s="47">
        <v>2</v>
      </c>
      <c r="AK34" s="47">
        <v>4</v>
      </c>
      <c r="AL34" s="47">
        <v>2</v>
      </c>
      <c r="AM34" s="47">
        <v>2</v>
      </c>
      <c r="AN34" s="47">
        <v>2</v>
      </c>
      <c r="AO34" s="47">
        <v>2</v>
      </c>
      <c r="AP34" s="47">
        <v>2</v>
      </c>
      <c r="AQ34" s="47">
        <v>2</v>
      </c>
      <c r="AR34" s="47">
        <v>2</v>
      </c>
      <c r="AS34" s="47"/>
      <c r="AT34" s="71">
        <f t="shared" si="19"/>
        <v>20</v>
      </c>
      <c r="AU34" s="39">
        <f t="shared" si="2"/>
        <v>20</v>
      </c>
    </row>
    <row r="35" spans="1:47" ht="17.25" customHeight="1">
      <c r="A35" s="27" t="s">
        <v>84</v>
      </c>
      <c r="B35" s="26" t="s">
        <v>81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1" t="s">
        <v>88</v>
      </c>
      <c r="U35" s="71">
        <f t="shared" si="5"/>
        <v>0</v>
      </c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>
        <v>18</v>
      </c>
      <c r="AT35" s="71">
        <f t="shared" si="19"/>
        <v>18</v>
      </c>
      <c r="AU35" s="39">
        <f t="shared" si="2"/>
        <v>18</v>
      </c>
    </row>
    <row r="36" spans="1:47">
      <c r="A36" s="28"/>
      <c r="B36" s="28" t="s">
        <v>85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 t="s">
        <v>88</v>
      </c>
      <c r="U36" s="71">
        <f t="shared" si="5"/>
        <v>0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71">
        <f t="shared" si="19"/>
        <v>0</v>
      </c>
      <c r="AU36" s="39">
        <f t="shared" si="2"/>
        <v>0</v>
      </c>
    </row>
    <row r="37" spans="1:47" ht="20.25" customHeight="1">
      <c r="A37" s="28"/>
      <c r="B37" s="28" t="s">
        <v>86</v>
      </c>
      <c r="C37" s="40">
        <f>C11+C19+C21+C25+C27+C30</f>
        <v>36</v>
      </c>
      <c r="D37" s="40">
        <f t="shared" ref="D37:S37" si="20">D11+D19+D21+D25+D27+D30</f>
        <v>36</v>
      </c>
      <c r="E37" s="40">
        <f t="shared" si="20"/>
        <v>36</v>
      </c>
      <c r="F37" s="40">
        <f t="shared" si="20"/>
        <v>36</v>
      </c>
      <c r="G37" s="40">
        <f t="shared" si="20"/>
        <v>36</v>
      </c>
      <c r="H37" s="40">
        <f t="shared" si="20"/>
        <v>36</v>
      </c>
      <c r="I37" s="40">
        <f t="shared" si="20"/>
        <v>36</v>
      </c>
      <c r="J37" s="40">
        <f t="shared" si="20"/>
        <v>36</v>
      </c>
      <c r="K37" s="40">
        <f t="shared" si="20"/>
        <v>36</v>
      </c>
      <c r="L37" s="40">
        <f t="shared" si="20"/>
        <v>36</v>
      </c>
      <c r="M37" s="40">
        <f t="shared" si="20"/>
        <v>36</v>
      </c>
      <c r="N37" s="40">
        <f t="shared" si="20"/>
        <v>36</v>
      </c>
      <c r="O37" s="40">
        <f t="shared" si="20"/>
        <v>36</v>
      </c>
      <c r="P37" s="40">
        <f t="shared" si="20"/>
        <v>36</v>
      </c>
      <c r="Q37" s="40">
        <f t="shared" si="20"/>
        <v>36</v>
      </c>
      <c r="R37" s="40">
        <f t="shared" si="20"/>
        <v>36</v>
      </c>
      <c r="S37" s="40">
        <f t="shared" si="20"/>
        <v>36</v>
      </c>
      <c r="T37" s="41" t="s">
        <v>88</v>
      </c>
      <c r="U37" s="71">
        <f t="shared" si="5"/>
        <v>612</v>
      </c>
      <c r="V37" s="40">
        <f>V11+V19+V21+V25+V27+V30</f>
        <v>36</v>
      </c>
      <c r="W37" s="40">
        <f t="shared" ref="W37:AR37" si="21">W11+W19+W21+W25+W27+W30</f>
        <v>36</v>
      </c>
      <c r="X37" s="40">
        <f t="shared" si="21"/>
        <v>36</v>
      </c>
      <c r="Y37" s="40">
        <f t="shared" si="21"/>
        <v>36</v>
      </c>
      <c r="Z37" s="40">
        <f t="shared" si="21"/>
        <v>36</v>
      </c>
      <c r="AA37" s="40">
        <f t="shared" si="21"/>
        <v>36</v>
      </c>
      <c r="AB37" s="40">
        <f t="shared" si="21"/>
        <v>36</v>
      </c>
      <c r="AC37" s="40">
        <f t="shared" si="21"/>
        <v>36</v>
      </c>
      <c r="AD37" s="40">
        <f t="shared" si="21"/>
        <v>36</v>
      </c>
      <c r="AE37" s="40">
        <f t="shared" si="21"/>
        <v>36</v>
      </c>
      <c r="AF37" s="40">
        <f t="shared" si="21"/>
        <v>36</v>
      </c>
      <c r="AG37" s="40">
        <f t="shared" si="21"/>
        <v>36</v>
      </c>
      <c r="AH37" s="40">
        <f t="shared" si="21"/>
        <v>36</v>
      </c>
      <c r="AI37" s="40">
        <f t="shared" si="21"/>
        <v>36</v>
      </c>
      <c r="AJ37" s="40">
        <f t="shared" si="21"/>
        <v>36</v>
      </c>
      <c r="AK37" s="40">
        <f t="shared" si="21"/>
        <v>36</v>
      </c>
      <c r="AL37" s="40">
        <f t="shared" si="21"/>
        <v>36</v>
      </c>
      <c r="AM37" s="40">
        <f t="shared" si="21"/>
        <v>36</v>
      </c>
      <c r="AN37" s="40">
        <f t="shared" si="21"/>
        <v>36</v>
      </c>
      <c r="AO37" s="40">
        <f t="shared" si="21"/>
        <v>36</v>
      </c>
      <c r="AP37" s="40">
        <f t="shared" si="21"/>
        <v>36</v>
      </c>
      <c r="AQ37" s="40">
        <f t="shared" si="21"/>
        <v>36</v>
      </c>
      <c r="AR37" s="40">
        <f t="shared" si="21"/>
        <v>36</v>
      </c>
      <c r="AS37" s="40">
        <f>AS11+AS19+AS21+AS25+AS27+AS30+AS35</f>
        <v>36</v>
      </c>
      <c r="AT37" s="71">
        <f t="shared" si="19"/>
        <v>864</v>
      </c>
      <c r="AU37" s="39">
        <f t="shared" si="2"/>
        <v>1476</v>
      </c>
    </row>
  </sheetData>
  <mergeCells count="21">
    <mergeCell ref="AP3:AP5"/>
    <mergeCell ref="A3:A9"/>
    <mergeCell ref="B3:B9"/>
    <mergeCell ref="G3:G5"/>
    <mergeCell ref="H3:J3"/>
    <mergeCell ref="K3:K5"/>
    <mergeCell ref="C3:C5"/>
    <mergeCell ref="P3:P5"/>
    <mergeCell ref="U3:X3"/>
    <mergeCell ref="Y3:AB3"/>
    <mergeCell ref="AT3:AT5"/>
    <mergeCell ref="AU3:AU5"/>
    <mergeCell ref="C6:AT6"/>
    <mergeCell ref="C8:AT8"/>
    <mergeCell ref="AC3:AF3"/>
    <mergeCell ref="AG3:AG5"/>
    <mergeCell ref="AH3:AJ3"/>
    <mergeCell ref="AK3:AK5"/>
    <mergeCell ref="AL3:AO3"/>
    <mergeCell ref="L3:O3"/>
    <mergeCell ref="T3:T5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2"/>
  <sheetViews>
    <sheetView zoomScale="89" zoomScaleNormal="89" workbookViewId="0">
      <selection activeCell="C3" sqref="C3:AS5"/>
    </sheetView>
  </sheetViews>
  <sheetFormatPr defaultRowHeight="15"/>
  <cols>
    <col min="1" max="1" width="11.85546875" customWidth="1"/>
    <col min="2" max="2" width="37.85546875" customWidth="1"/>
    <col min="3" max="3" width="4.28515625" customWidth="1"/>
    <col min="4" max="5" width="3.7109375" customWidth="1"/>
    <col min="6" max="6" width="3.42578125" customWidth="1"/>
    <col min="7" max="7" width="4.140625" customWidth="1"/>
    <col min="8" max="8" width="3.5703125" customWidth="1"/>
    <col min="9" max="9" width="4" customWidth="1"/>
    <col min="10" max="10" width="4.42578125" customWidth="1"/>
    <col min="11" max="12" width="3.85546875" customWidth="1"/>
    <col min="13" max="15" width="3.5703125" customWidth="1"/>
    <col min="16" max="16" width="3.7109375" customWidth="1"/>
    <col min="17" max="18" width="3.42578125" customWidth="1"/>
    <col min="19" max="19" width="4" customWidth="1"/>
    <col min="20" max="20" width="4.85546875" customWidth="1"/>
    <col min="21" max="21" width="5.28515625" customWidth="1"/>
    <col min="22" max="23" width="3.42578125" customWidth="1"/>
    <col min="24" max="24" width="3.85546875" customWidth="1"/>
    <col min="25" max="25" width="3.7109375" customWidth="1"/>
    <col min="26" max="27" width="3.28515625" customWidth="1"/>
    <col min="28" max="28" width="3.5703125" customWidth="1"/>
    <col min="29" max="29" width="3.85546875" customWidth="1"/>
    <col min="30" max="30" width="3.7109375" customWidth="1"/>
    <col min="31" max="31" width="3.28515625" customWidth="1"/>
    <col min="32" max="34" width="3.140625" customWidth="1"/>
    <col min="35" max="35" width="3.42578125" customWidth="1"/>
    <col min="36" max="36" width="3.140625" customWidth="1"/>
    <col min="37" max="37" width="3.28515625" customWidth="1"/>
    <col min="38" max="39" width="3.140625" customWidth="1"/>
    <col min="40" max="41" width="3.5703125" customWidth="1"/>
    <col min="42" max="42" width="3.28515625" customWidth="1"/>
    <col min="43" max="43" width="3.42578125" customWidth="1"/>
    <col min="44" max="44" width="4.140625" customWidth="1"/>
    <col min="45" max="45" width="3.5703125" customWidth="1"/>
    <col min="46" max="46" width="8.5703125" customWidth="1"/>
  </cols>
  <sheetData>
    <row r="1" spans="1:47" ht="15.75">
      <c r="B1" s="30" t="s">
        <v>127</v>
      </c>
    </row>
    <row r="3" spans="1:47" ht="25.5" customHeight="1">
      <c r="A3" s="128" t="s">
        <v>0</v>
      </c>
      <c r="B3" s="131" t="s">
        <v>1</v>
      </c>
      <c r="C3" s="134" t="s">
        <v>131</v>
      </c>
      <c r="D3" s="103"/>
      <c r="E3" s="103" t="s">
        <v>2</v>
      </c>
      <c r="F3" s="103"/>
      <c r="G3" s="135" t="s">
        <v>132</v>
      </c>
      <c r="H3" s="122" t="s">
        <v>3</v>
      </c>
      <c r="I3" s="123"/>
      <c r="J3" s="124"/>
      <c r="K3" s="116" t="s">
        <v>133</v>
      </c>
      <c r="L3" s="122" t="s">
        <v>4</v>
      </c>
      <c r="M3" s="123"/>
      <c r="N3" s="123"/>
      <c r="O3" s="124"/>
      <c r="P3" s="136" t="s">
        <v>134</v>
      </c>
      <c r="Q3" s="103"/>
      <c r="R3" s="103" t="s">
        <v>5</v>
      </c>
      <c r="S3" s="104"/>
      <c r="T3" s="116" t="s">
        <v>135</v>
      </c>
      <c r="U3" s="122" t="s">
        <v>6</v>
      </c>
      <c r="V3" s="123"/>
      <c r="W3" s="123"/>
      <c r="X3" s="124"/>
      <c r="Y3" s="125" t="s">
        <v>8</v>
      </c>
      <c r="Z3" s="126"/>
      <c r="AA3" s="126"/>
      <c r="AB3" s="127"/>
      <c r="AC3" s="107" t="s">
        <v>9</v>
      </c>
      <c r="AD3" s="108"/>
      <c r="AE3" s="108"/>
      <c r="AF3" s="109"/>
      <c r="AG3" s="119" t="s">
        <v>136</v>
      </c>
      <c r="AH3" s="107" t="s">
        <v>10</v>
      </c>
      <c r="AI3" s="108"/>
      <c r="AJ3" s="109"/>
      <c r="AK3" s="116" t="s">
        <v>137</v>
      </c>
      <c r="AL3" s="107" t="s">
        <v>11</v>
      </c>
      <c r="AM3" s="108"/>
      <c r="AN3" s="108"/>
      <c r="AO3" s="109"/>
      <c r="AP3" s="116" t="s">
        <v>138</v>
      </c>
      <c r="AQ3" s="105"/>
      <c r="AR3" s="105" t="s">
        <v>12</v>
      </c>
      <c r="AS3" s="106"/>
      <c r="AT3" s="110" t="s">
        <v>87</v>
      </c>
      <c r="AU3" s="110" t="s">
        <v>13</v>
      </c>
    </row>
    <row r="4" spans="1:47">
      <c r="A4" s="129"/>
      <c r="B4" s="132"/>
      <c r="C4" s="137"/>
      <c r="D4" s="4">
        <v>7</v>
      </c>
      <c r="E4" s="4">
        <v>14</v>
      </c>
      <c r="F4" s="4">
        <v>21</v>
      </c>
      <c r="G4" s="138"/>
      <c r="H4" s="4">
        <v>5</v>
      </c>
      <c r="I4" s="4">
        <v>12</v>
      </c>
      <c r="J4" s="4">
        <v>19</v>
      </c>
      <c r="K4" s="117"/>
      <c r="L4" s="4">
        <v>2</v>
      </c>
      <c r="M4" s="4">
        <v>9</v>
      </c>
      <c r="N4" s="4">
        <v>16</v>
      </c>
      <c r="O4" s="4">
        <v>23</v>
      </c>
      <c r="P4" s="136"/>
      <c r="Q4" s="4">
        <v>7</v>
      </c>
      <c r="R4" s="4">
        <v>14</v>
      </c>
      <c r="S4" s="4">
        <v>21</v>
      </c>
      <c r="T4" s="117"/>
      <c r="U4" s="4">
        <v>4</v>
      </c>
      <c r="V4" s="4">
        <v>11</v>
      </c>
      <c r="W4" s="4">
        <v>18</v>
      </c>
      <c r="X4" s="4">
        <v>25</v>
      </c>
      <c r="Y4" s="1">
        <v>1</v>
      </c>
      <c r="Z4" s="1">
        <v>8</v>
      </c>
      <c r="AA4" s="1">
        <v>15</v>
      </c>
      <c r="AB4" s="1">
        <v>22</v>
      </c>
      <c r="AC4" s="1">
        <v>1</v>
      </c>
      <c r="AD4" s="1">
        <v>8</v>
      </c>
      <c r="AE4" s="1">
        <v>15</v>
      </c>
      <c r="AF4" s="1">
        <v>22</v>
      </c>
      <c r="AG4" s="120"/>
      <c r="AH4" s="1">
        <v>5</v>
      </c>
      <c r="AI4" s="1">
        <v>12</v>
      </c>
      <c r="AJ4" s="1">
        <v>19</v>
      </c>
      <c r="AK4" s="117"/>
      <c r="AL4" s="1">
        <v>3</v>
      </c>
      <c r="AM4" s="1">
        <v>10</v>
      </c>
      <c r="AN4" s="1">
        <v>17</v>
      </c>
      <c r="AO4" s="1">
        <v>24</v>
      </c>
      <c r="AP4" s="117"/>
      <c r="AQ4" s="1">
        <v>7</v>
      </c>
      <c r="AR4" s="1">
        <v>14</v>
      </c>
      <c r="AS4" s="1">
        <v>21</v>
      </c>
      <c r="AT4" s="111"/>
      <c r="AU4" s="111"/>
    </row>
    <row r="5" spans="1:47">
      <c r="A5" s="129"/>
      <c r="B5" s="132"/>
      <c r="C5" s="139"/>
      <c r="D5" s="4">
        <v>13</v>
      </c>
      <c r="E5" s="4">
        <v>20</v>
      </c>
      <c r="F5" s="4">
        <v>27</v>
      </c>
      <c r="G5" s="140"/>
      <c r="H5" s="4">
        <v>11</v>
      </c>
      <c r="I5" s="4">
        <v>18</v>
      </c>
      <c r="J5" s="4">
        <v>25</v>
      </c>
      <c r="K5" s="118"/>
      <c r="L5" s="4">
        <v>8</v>
      </c>
      <c r="M5" s="4">
        <v>15</v>
      </c>
      <c r="N5" s="4">
        <v>22</v>
      </c>
      <c r="O5" s="4">
        <v>29</v>
      </c>
      <c r="P5" s="136"/>
      <c r="Q5" s="4">
        <v>13</v>
      </c>
      <c r="R5" s="4">
        <v>20</v>
      </c>
      <c r="S5" s="4">
        <v>27</v>
      </c>
      <c r="T5" s="118"/>
      <c r="U5" s="4">
        <v>10</v>
      </c>
      <c r="V5" s="4">
        <v>17</v>
      </c>
      <c r="W5" s="4">
        <v>24</v>
      </c>
      <c r="X5" s="4">
        <v>31</v>
      </c>
      <c r="Y5" s="1">
        <v>7</v>
      </c>
      <c r="Z5" s="1">
        <v>14</v>
      </c>
      <c r="AA5" s="1">
        <v>21</v>
      </c>
      <c r="AB5" s="1">
        <v>28</v>
      </c>
      <c r="AC5" s="1">
        <v>7</v>
      </c>
      <c r="AD5" s="1">
        <v>14</v>
      </c>
      <c r="AE5" s="1">
        <v>21</v>
      </c>
      <c r="AF5" s="1">
        <v>28</v>
      </c>
      <c r="AG5" s="121"/>
      <c r="AH5" s="1">
        <v>11</v>
      </c>
      <c r="AI5" s="1">
        <v>18</v>
      </c>
      <c r="AJ5" s="1">
        <v>25</v>
      </c>
      <c r="AK5" s="118"/>
      <c r="AL5" s="1">
        <v>9</v>
      </c>
      <c r="AM5" s="1">
        <v>16</v>
      </c>
      <c r="AN5" s="1">
        <v>23</v>
      </c>
      <c r="AO5" s="1">
        <v>30</v>
      </c>
      <c r="AP5" s="118"/>
      <c r="AQ5" s="1">
        <v>13</v>
      </c>
      <c r="AR5" s="1">
        <v>20</v>
      </c>
      <c r="AS5" s="1">
        <v>27</v>
      </c>
      <c r="AT5" s="112"/>
      <c r="AU5" s="112"/>
    </row>
    <row r="6" spans="1:47">
      <c r="A6" s="129"/>
      <c r="B6" s="132"/>
      <c r="C6" s="113" t="s">
        <v>14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5"/>
      <c r="AU6" s="1"/>
    </row>
    <row r="7" spans="1:47">
      <c r="A7" s="129"/>
      <c r="B7" s="132"/>
      <c r="C7" s="73">
        <v>36</v>
      </c>
      <c r="D7" s="4">
        <v>37</v>
      </c>
      <c r="E7" s="4">
        <v>38</v>
      </c>
      <c r="F7" s="4">
        <v>39</v>
      </c>
      <c r="G7" s="4">
        <v>40</v>
      </c>
      <c r="H7" s="4">
        <v>41</v>
      </c>
      <c r="I7" s="4">
        <v>42</v>
      </c>
      <c r="J7" s="4">
        <v>43</v>
      </c>
      <c r="K7" s="4">
        <v>44</v>
      </c>
      <c r="L7" s="4">
        <v>45</v>
      </c>
      <c r="M7" s="4">
        <v>46</v>
      </c>
      <c r="N7" s="4">
        <v>47</v>
      </c>
      <c r="O7" s="4">
        <v>48</v>
      </c>
      <c r="P7" s="4">
        <v>49</v>
      </c>
      <c r="Q7" s="4">
        <v>50</v>
      </c>
      <c r="R7" s="4">
        <v>51</v>
      </c>
      <c r="S7" s="4">
        <v>52</v>
      </c>
      <c r="T7" s="4">
        <v>1</v>
      </c>
      <c r="U7" s="4">
        <v>2</v>
      </c>
      <c r="V7" s="4">
        <v>3</v>
      </c>
      <c r="W7" s="4">
        <v>4</v>
      </c>
      <c r="X7" s="1">
        <v>5</v>
      </c>
      <c r="Y7" s="1">
        <v>6</v>
      </c>
      <c r="Z7" s="1">
        <v>7</v>
      </c>
      <c r="AA7" s="1">
        <v>8</v>
      </c>
      <c r="AB7" s="1">
        <v>9</v>
      </c>
      <c r="AC7" s="1">
        <v>10</v>
      </c>
      <c r="AD7" s="1">
        <v>11</v>
      </c>
      <c r="AE7" s="1">
        <v>12</v>
      </c>
      <c r="AF7" s="1">
        <v>13</v>
      </c>
      <c r="AG7" s="1">
        <v>14</v>
      </c>
      <c r="AH7" s="1">
        <v>15</v>
      </c>
      <c r="AI7" s="1">
        <v>16</v>
      </c>
      <c r="AJ7" s="1">
        <v>17</v>
      </c>
      <c r="AK7" s="1">
        <v>18</v>
      </c>
      <c r="AL7" s="1">
        <v>19</v>
      </c>
      <c r="AM7" s="1">
        <v>20</v>
      </c>
      <c r="AN7" s="1">
        <v>21</v>
      </c>
      <c r="AO7" s="1">
        <v>22</v>
      </c>
      <c r="AP7" s="1">
        <v>23</v>
      </c>
      <c r="AQ7" s="1">
        <v>24</v>
      </c>
      <c r="AR7" s="1">
        <v>25</v>
      </c>
      <c r="AS7" s="1">
        <v>26</v>
      </c>
      <c r="AT7" s="1"/>
      <c r="AU7" s="1"/>
    </row>
    <row r="8" spans="1:47">
      <c r="A8" s="129"/>
      <c r="B8" s="132"/>
      <c r="C8" s="113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5"/>
      <c r="AU8" s="1"/>
    </row>
    <row r="9" spans="1:47">
      <c r="A9" s="130"/>
      <c r="B9" s="133"/>
      <c r="C9" s="73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  <c r="S9" s="4">
        <v>17</v>
      </c>
      <c r="T9" s="4">
        <v>18</v>
      </c>
      <c r="U9" s="4">
        <v>19</v>
      </c>
      <c r="V9" s="4">
        <v>20</v>
      </c>
      <c r="W9" s="4">
        <v>21</v>
      </c>
      <c r="X9" s="1">
        <v>22</v>
      </c>
      <c r="Y9" s="1">
        <v>23</v>
      </c>
      <c r="Z9" s="1">
        <v>24</v>
      </c>
      <c r="AA9" s="1">
        <v>25</v>
      </c>
      <c r="AB9" s="1">
        <v>26</v>
      </c>
      <c r="AC9" s="1">
        <v>27</v>
      </c>
      <c r="AD9" s="1">
        <v>28</v>
      </c>
      <c r="AE9" s="1">
        <v>29</v>
      </c>
      <c r="AF9" s="1">
        <v>30</v>
      </c>
      <c r="AG9" s="1">
        <v>31</v>
      </c>
      <c r="AH9" s="1">
        <v>32</v>
      </c>
      <c r="AI9" s="1">
        <v>33</v>
      </c>
      <c r="AJ9" s="1">
        <v>34</v>
      </c>
      <c r="AK9" s="1">
        <v>35</v>
      </c>
      <c r="AL9" s="1">
        <v>36</v>
      </c>
      <c r="AM9" s="1">
        <v>37</v>
      </c>
      <c r="AN9" s="1">
        <v>38</v>
      </c>
      <c r="AO9" s="1">
        <v>39</v>
      </c>
      <c r="AP9" s="1">
        <v>40</v>
      </c>
      <c r="AQ9" s="1">
        <v>41</v>
      </c>
      <c r="AR9" s="1">
        <v>42</v>
      </c>
      <c r="AS9" s="1">
        <v>43</v>
      </c>
      <c r="AT9" s="1"/>
      <c r="AU9" s="1"/>
    </row>
    <row r="10" spans="1:47">
      <c r="A10" s="66" t="s">
        <v>103</v>
      </c>
      <c r="B10" s="67" t="s">
        <v>104</v>
      </c>
      <c r="C10" s="45">
        <f>SUM(C11+C19+C21+C25)</f>
        <v>24</v>
      </c>
      <c r="D10" s="45">
        <f t="shared" ref="D10:S10" si="0">SUM(D11+D19+D21+D25)</f>
        <v>24</v>
      </c>
      <c r="E10" s="45">
        <f t="shared" si="0"/>
        <v>24</v>
      </c>
      <c r="F10" s="45">
        <f t="shared" si="0"/>
        <v>24</v>
      </c>
      <c r="G10" s="45">
        <f t="shared" si="0"/>
        <v>25</v>
      </c>
      <c r="H10" s="45">
        <f t="shared" si="0"/>
        <v>28</v>
      </c>
      <c r="I10" s="45">
        <f t="shared" si="0"/>
        <v>28</v>
      </c>
      <c r="J10" s="45">
        <f t="shared" si="0"/>
        <v>28</v>
      </c>
      <c r="K10" s="45">
        <f t="shared" si="0"/>
        <v>28</v>
      </c>
      <c r="L10" s="45">
        <f t="shared" si="0"/>
        <v>29</v>
      </c>
      <c r="M10" s="45">
        <f t="shared" si="0"/>
        <v>30</v>
      </c>
      <c r="N10" s="45">
        <f t="shared" si="0"/>
        <v>28</v>
      </c>
      <c r="O10" s="45">
        <f t="shared" si="0"/>
        <v>27</v>
      </c>
      <c r="P10" s="45">
        <f t="shared" si="0"/>
        <v>29</v>
      </c>
      <c r="Q10" s="45">
        <f t="shared" si="0"/>
        <v>29</v>
      </c>
      <c r="R10" s="45">
        <f t="shared" si="0"/>
        <v>0</v>
      </c>
      <c r="S10" s="45">
        <f t="shared" si="0"/>
        <v>0</v>
      </c>
      <c r="T10" s="37" t="s">
        <v>88</v>
      </c>
      <c r="U10" s="76">
        <f>SUM(U11+U19+U21+U25)</f>
        <v>405</v>
      </c>
      <c r="V10" s="45">
        <f>SUM(V11+V19+V21+V25)</f>
        <v>0</v>
      </c>
      <c r="W10" s="45">
        <f t="shared" ref="W10" si="1">SUM(W11+W19+W21+W25)</f>
        <v>0</v>
      </c>
      <c r="X10" s="45">
        <f t="shared" ref="X10" si="2">SUM(X11+X19+X21+X25)</f>
        <v>0</v>
      </c>
      <c r="Y10" s="45">
        <f t="shared" ref="Y10" si="3">SUM(Y11+Y19+Y21+Y25)</f>
        <v>0</v>
      </c>
      <c r="Z10" s="45">
        <f t="shared" ref="Z10" si="4">SUM(Z11+Z19+Z21+Z25)</f>
        <v>12</v>
      </c>
      <c r="AA10" s="45">
        <f t="shared" ref="AA10" si="5">SUM(AA11+AA19+AA21+AA25)</f>
        <v>26</v>
      </c>
      <c r="AB10" s="45">
        <f t="shared" ref="AB10" si="6">SUM(AB11+AB19+AB21+AB25)</f>
        <v>24</v>
      </c>
      <c r="AC10" s="45">
        <f t="shared" ref="AC10" si="7">SUM(AC11+AC19+AC21+AC25)</f>
        <v>23</v>
      </c>
      <c r="AD10" s="45">
        <f t="shared" ref="AD10" si="8">SUM(AD11+AD19+AD21+AD25)</f>
        <v>23</v>
      </c>
      <c r="AE10" s="45">
        <f t="shared" ref="AE10:AS10" si="9">SUM(AE11+AE19+AE21+AE25)</f>
        <v>23</v>
      </c>
      <c r="AF10" s="45">
        <f t="shared" si="9"/>
        <v>23</v>
      </c>
      <c r="AG10" s="45">
        <f t="shared" si="9"/>
        <v>22</v>
      </c>
      <c r="AH10" s="45">
        <f t="shared" si="9"/>
        <v>22</v>
      </c>
      <c r="AI10" s="45">
        <f t="shared" si="9"/>
        <v>22</v>
      </c>
      <c r="AJ10" s="45">
        <f t="shared" si="9"/>
        <v>22</v>
      </c>
      <c r="AK10" s="45">
        <f t="shared" si="9"/>
        <v>22</v>
      </c>
      <c r="AL10" s="45">
        <f t="shared" si="9"/>
        <v>22</v>
      </c>
      <c r="AM10" s="45">
        <f t="shared" si="9"/>
        <v>23</v>
      </c>
      <c r="AN10" s="45">
        <f t="shared" si="9"/>
        <v>28</v>
      </c>
      <c r="AO10" s="45">
        <f t="shared" si="9"/>
        <v>27</v>
      </c>
      <c r="AP10" s="45">
        <f t="shared" si="9"/>
        <v>26</v>
      </c>
      <c r="AQ10" s="45">
        <f t="shared" si="9"/>
        <v>22</v>
      </c>
      <c r="AR10" s="45">
        <f t="shared" si="9"/>
        <v>14</v>
      </c>
      <c r="AS10" s="45">
        <f t="shared" si="9"/>
        <v>0</v>
      </c>
      <c r="AT10" s="71">
        <f>SUM(AT11+AT19+AT21+AT25)</f>
        <v>426</v>
      </c>
      <c r="AU10" s="39">
        <f t="shared" ref="AU10:AU42" si="10">AT10+U10</f>
        <v>831</v>
      </c>
    </row>
    <row r="11" spans="1:47">
      <c r="A11" s="66" t="s">
        <v>105</v>
      </c>
      <c r="B11" s="67" t="s">
        <v>106</v>
      </c>
      <c r="C11" s="89">
        <f>SUM(C12:C18)</f>
        <v>16</v>
      </c>
      <c r="D11" s="89">
        <f t="shared" ref="D11:S11" si="11">SUM(D12:D18)</f>
        <v>16</v>
      </c>
      <c r="E11" s="89">
        <f t="shared" si="11"/>
        <v>16</v>
      </c>
      <c r="F11" s="89">
        <f t="shared" si="11"/>
        <v>16</v>
      </c>
      <c r="G11" s="89">
        <f t="shared" si="11"/>
        <v>17</v>
      </c>
      <c r="H11" s="89">
        <f t="shared" si="11"/>
        <v>19</v>
      </c>
      <c r="I11" s="89">
        <f t="shared" si="11"/>
        <v>19</v>
      </c>
      <c r="J11" s="89">
        <f t="shared" si="11"/>
        <v>19</v>
      </c>
      <c r="K11" s="89">
        <f t="shared" si="11"/>
        <v>19</v>
      </c>
      <c r="L11" s="89">
        <f t="shared" si="11"/>
        <v>19</v>
      </c>
      <c r="M11" s="89">
        <f t="shared" si="11"/>
        <v>20</v>
      </c>
      <c r="N11" s="89">
        <f t="shared" si="11"/>
        <v>19</v>
      </c>
      <c r="O11" s="89">
        <f t="shared" si="11"/>
        <v>18</v>
      </c>
      <c r="P11" s="89">
        <f t="shared" si="11"/>
        <v>19</v>
      </c>
      <c r="Q11" s="89">
        <f t="shared" si="11"/>
        <v>19</v>
      </c>
      <c r="R11" s="89">
        <f t="shared" si="11"/>
        <v>0</v>
      </c>
      <c r="S11" s="89">
        <f t="shared" si="11"/>
        <v>0</v>
      </c>
      <c r="T11" s="42" t="s">
        <v>88</v>
      </c>
      <c r="U11" s="76">
        <f>SUM(U12:U18)</f>
        <v>271</v>
      </c>
      <c r="V11" s="89">
        <f>SUM(V12:V18)</f>
        <v>0</v>
      </c>
      <c r="W11" s="89">
        <f t="shared" ref="W11" si="12">SUM(W12:W18)</f>
        <v>0</v>
      </c>
      <c r="X11" s="89">
        <f t="shared" ref="X11" si="13">SUM(X12:X18)</f>
        <v>0</v>
      </c>
      <c r="Y11" s="89">
        <f t="shared" ref="Y11" si="14">SUM(Y12:Y18)</f>
        <v>0</v>
      </c>
      <c r="Z11" s="89">
        <f t="shared" ref="Z11" si="15">SUM(Z12:Z18)</f>
        <v>8</v>
      </c>
      <c r="AA11" s="89">
        <f t="shared" ref="AA11" si="16">SUM(AA12:AA18)</f>
        <v>22</v>
      </c>
      <c r="AB11" s="89">
        <f t="shared" ref="AB11" si="17">SUM(AB12:AB18)</f>
        <v>17</v>
      </c>
      <c r="AC11" s="89">
        <f t="shared" ref="AC11" si="18">SUM(AC12:AC18)</f>
        <v>16</v>
      </c>
      <c r="AD11" s="89">
        <f t="shared" ref="AD11" si="19">SUM(AD12:AD18)</f>
        <v>17</v>
      </c>
      <c r="AE11" s="89">
        <f t="shared" ref="AE11" si="20">SUM(AE12:AE18)</f>
        <v>17</v>
      </c>
      <c r="AF11" s="89">
        <f t="shared" ref="AF11" si="21">SUM(AF12:AF18)</f>
        <v>17</v>
      </c>
      <c r="AG11" s="89">
        <f t="shared" ref="AG11" si="22">SUM(AG12:AG18)</f>
        <v>16</v>
      </c>
      <c r="AH11" s="89">
        <f t="shared" ref="AH11" si="23">SUM(AH12:AH18)</f>
        <v>16</v>
      </c>
      <c r="AI11" s="89">
        <f t="shared" ref="AI11" si="24">SUM(AI12:AI18)</f>
        <v>16</v>
      </c>
      <c r="AJ11" s="89">
        <f t="shared" ref="AJ11" si="25">SUM(AJ12:AJ18)</f>
        <v>16</v>
      </c>
      <c r="AK11" s="89">
        <f t="shared" ref="AK11" si="26">SUM(AK12:AK18)</f>
        <v>16</v>
      </c>
      <c r="AL11" s="89">
        <f t="shared" ref="AL11" si="27">SUM(AL12:AL18)</f>
        <v>16</v>
      </c>
      <c r="AM11" s="89">
        <f t="shared" ref="AM11" si="28">SUM(AM12:AM18)</f>
        <v>17</v>
      </c>
      <c r="AN11" s="89">
        <f>SUM(AN12:AN18)</f>
        <v>20</v>
      </c>
      <c r="AO11" s="89">
        <f>SUM(AO12:AO18)</f>
        <v>20</v>
      </c>
      <c r="AP11" s="89">
        <f>SUM(AP12:AP18)</f>
        <v>19</v>
      </c>
      <c r="AQ11" s="89">
        <f>SUM(AQ12:AQ18)</f>
        <v>15</v>
      </c>
      <c r="AR11" s="89">
        <f t="shared" ref="AR11" si="29">SUM(AR12:AR18)</f>
        <v>10</v>
      </c>
      <c r="AS11" s="89">
        <f t="shared" ref="AS11" si="30">SUM(AS12:AS18)</f>
        <v>0</v>
      </c>
      <c r="AT11" s="71">
        <f>SUM(AT12:AT18)</f>
        <v>311</v>
      </c>
      <c r="AU11" s="39">
        <f>AT11+U11</f>
        <v>582</v>
      </c>
    </row>
    <row r="12" spans="1:47">
      <c r="A12" s="65" t="s">
        <v>95</v>
      </c>
      <c r="B12" s="81" t="s">
        <v>16</v>
      </c>
      <c r="C12" s="46">
        <v>3</v>
      </c>
      <c r="D12" s="46">
        <v>3</v>
      </c>
      <c r="E12" s="46">
        <v>3</v>
      </c>
      <c r="F12" s="46">
        <v>3</v>
      </c>
      <c r="G12" s="46">
        <v>3</v>
      </c>
      <c r="H12" s="46">
        <v>3</v>
      </c>
      <c r="I12" s="46">
        <v>3</v>
      </c>
      <c r="J12" s="46">
        <v>3</v>
      </c>
      <c r="K12" s="46">
        <v>3</v>
      </c>
      <c r="L12" s="46">
        <v>3</v>
      </c>
      <c r="M12" s="46">
        <v>4</v>
      </c>
      <c r="N12" s="46">
        <v>4</v>
      </c>
      <c r="O12" s="46">
        <v>4</v>
      </c>
      <c r="P12" s="46">
        <v>4</v>
      </c>
      <c r="Q12" s="46">
        <v>4</v>
      </c>
      <c r="R12" s="46"/>
      <c r="S12" s="46"/>
      <c r="T12" s="42" t="s">
        <v>88</v>
      </c>
      <c r="U12" s="76">
        <f>SUM(C12:S12)</f>
        <v>50</v>
      </c>
      <c r="V12" s="1"/>
      <c r="W12" s="1"/>
      <c r="X12" s="1"/>
      <c r="Y12" s="1"/>
      <c r="Z12" s="46"/>
      <c r="AA12" s="46">
        <v>4</v>
      </c>
      <c r="AB12" s="46">
        <v>4</v>
      </c>
      <c r="AC12" s="46">
        <v>2</v>
      </c>
      <c r="AD12" s="46">
        <v>3</v>
      </c>
      <c r="AE12" s="46">
        <v>3</v>
      </c>
      <c r="AF12" s="46">
        <v>3</v>
      </c>
      <c r="AG12" s="46">
        <v>2</v>
      </c>
      <c r="AH12" s="46">
        <v>2</v>
      </c>
      <c r="AI12" s="46">
        <v>2</v>
      </c>
      <c r="AJ12" s="46">
        <v>2</v>
      </c>
      <c r="AK12" s="46">
        <v>2</v>
      </c>
      <c r="AL12" s="46">
        <v>2</v>
      </c>
      <c r="AM12" s="46">
        <v>2</v>
      </c>
      <c r="AN12" s="46">
        <v>3</v>
      </c>
      <c r="AO12" s="46">
        <v>3</v>
      </c>
      <c r="AP12" s="46">
        <v>3</v>
      </c>
      <c r="AQ12" s="46">
        <v>3</v>
      </c>
      <c r="AR12" s="101">
        <v>2</v>
      </c>
      <c r="AS12" s="102" t="s">
        <v>123</v>
      </c>
      <c r="AT12" s="71">
        <f>SUM(Z12:AS12)</f>
        <v>47</v>
      </c>
      <c r="AU12" s="39">
        <f t="shared" si="10"/>
        <v>97</v>
      </c>
    </row>
    <row r="13" spans="1:47">
      <c r="A13" s="65" t="s">
        <v>96</v>
      </c>
      <c r="B13" s="81" t="s">
        <v>17</v>
      </c>
      <c r="C13" s="46">
        <v>3</v>
      </c>
      <c r="D13" s="46">
        <v>3</v>
      </c>
      <c r="E13" s="46">
        <v>3</v>
      </c>
      <c r="F13" s="46">
        <v>3</v>
      </c>
      <c r="G13" s="46">
        <v>3</v>
      </c>
      <c r="H13" s="46">
        <v>4</v>
      </c>
      <c r="I13" s="46">
        <v>4</v>
      </c>
      <c r="J13" s="46">
        <v>4</v>
      </c>
      <c r="K13" s="46">
        <v>4</v>
      </c>
      <c r="L13" s="46">
        <v>4</v>
      </c>
      <c r="M13" s="46">
        <v>4</v>
      </c>
      <c r="N13" s="46">
        <v>4</v>
      </c>
      <c r="O13" s="46">
        <v>4</v>
      </c>
      <c r="P13" s="46">
        <v>4</v>
      </c>
      <c r="Q13" s="46">
        <v>4</v>
      </c>
      <c r="R13" s="46"/>
      <c r="S13" s="46"/>
      <c r="T13" s="42" t="s">
        <v>88</v>
      </c>
      <c r="U13" s="76">
        <f t="shared" ref="U13:U41" si="31">SUM(C13:S13)</f>
        <v>55</v>
      </c>
      <c r="V13" s="1"/>
      <c r="W13" s="1"/>
      <c r="X13" s="1"/>
      <c r="Y13" s="1"/>
      <c r="Z13" s="46">
        <v>2</v>
      </c>
      <c r="AA13" s="46">
        <v>4</v>
      </c>
      <c r="AB13" s="46">
        <v>2</v>
      </c>
      <c r="AC13" s="46">
        <v>3</v>
      </c>
      <c r="AD13" s="46">
        <v>3</v>
      </c>
      <c r="AE13" s="46">
        <v>3</v>
      </c>
      <c r="AF13" s="46">
        <v>3</v>
      </c>
      <c r="AG13" s="46">
        <v>3</v>
      </c>
      <c r="AH13" s="46">
        <v>3</v>
      </c>
      <c r="AI13" s="46">
        <v>3</v>
      </c>
      <c r="AJ13" s="46">
        <v>3</v>
      </c>
      <c r="AK13" s="46">
        <v>3</v>
      </c>
      <c r="AL13" s="46">
        <v>3</v>
      </c>
      <c r="AM13" s="46">
        <v>3</v>
      </c>
      <c r="AN13" s="46">
        <v>4</v>
      </c>
      <c r="AO13" s="46">
        <v>4</v>
      </c>
      <c r="AP13" s="46">
        <v>4</v>
      </c>
      <c r="AQ13" s="46">
        <v>2</v>
      </c>
      <c r="AR13" s="46">
        <v>2</v>
      </c>
      <c r="AS13" s="46"/>
      <c r="AT13" s="71">
        <f>SUM(Z13:AS13)</f>
        <v>57</v>
      </c>
      <c r="AU13" s="39">
        <f t="shared" si="10"/>
        <v>112</v>
      </c>
    </row>
    <row r="14" spans="1:47">
      <c r="A14" s="65" t="s">
        <v>97</v>
      </c>
      <c r="B14" s="81" t="s">
        <v>18</v>
      </c>
      <c r="C14" s="46">
        <v>4</v>
      </c>
      <c r="D14" s="46">
        <v>4</v>
      </c>
      <c r="E14" s="46">
        <v>4</v>
      </c>
      <c r="F14" s="46">
        <v>4</v>
      </c>
      <c r="G14" s="46">
        <v>4</v>
      </c>
      <c r="H14" s="46">
        <v>4</v>
      </c>
      <c r="I14" s="46">
        <v>4</v>
      </c>
      <c r="J14" s="46">
        <v>4</v>
      </c>
      <c r="K14" s="46">
        <v>4</v>
      </c>
      <c r="L14" s="46">
        <v>4</v>
      </c>
      <c r="M14" s="46">
        <v>4</v>
      </c>
      <c r="N14" s="46">
        <v>4</v>
      </c>
      <c r="O14" s="46">
        <v>4</v>
      </c>
      <c r="P14" s="46">
        <v>3</v>
      </c>
      <c r="Q14" s="46">
        <v>3</v>
      </c>
      <c r="R14" s="46"/>
      <c r="S14" s="46"/>
      <c r="T14" s="42" t="s">
        <v>88</v>
      </c>
      <c r="U14" s="76">
        <f t="shared" si="31"/>
        <v>58</v>
      </c>
      <c r="V14" s="1"/>
      <c r="W14" s="1"/>
      <c r="X14" s="1"/>
      <c r="Y14" s="1"/>
      <c r="Z14" s="46">
        <v>2</v>
      </c>
      <c r="AA14" s="46">
        <v>4</v>
      </c>
      <c r="AB14" s="46">
        <v>4</v>
      </c>
      <c r="AC14" s="46">
        <v>2</v>
      </c>
      <c r="AD14" s="46">
        <v>3</v>
      </c>
      <c r="AE14" s="46">
        <v>2</v>
      </c>
      <c r="AF14" s="46">
        <v>3</v>
      </c>
      <c r="AG14" s="46">
        <v>3</v>
      </c>
      <c r="AH14" s="46">
        <v>3</v>
      </c>
      <c r="AI14" s="46">
        <v>3</v>
      </c>
      <c r="AJ14" s="46">
        <v>3</v>
      </c>
      <c r="AK14" s="46">
        <v>3</v>
      </c>
      <c r="AL14" s="46">
        <v>3</v>
      </c>
      <c r="AM14" s="46">
        <v>4</v>
      </c>
      <c r="AN14" s="46">
        <v>3</v>
      </c>
      <c r="AO14" s="46">
        <v>3</v>
      </c>
      <c r="AP14" s="46">
        <v>3</v>
      </c>
      <c r="AQ14" s="46">
        <v>2</v>
      </c>
      <c r="AR14" s="46">
        <v>2</v>
      </c>
      <c r="AS14" s="46"/>
      <c r="AT14" s="71">
        <f>SUM(Z14:AS14)</f>
        <v>55</v>
      </c>
      <c r="AU14" s="39">
        <f t="shared" si="10"/>
        <v>113</v>
      </c>
    </row>
    <row r="15" spans="1:47">
      <c r="A15" s="65" t="s">
        <v>98</v>
      </c>
      <c r="B15" s="81" t="s">
        <v>19</v>
      </c>
      <c r="C15" s="46">
        <v>3</v>
      </c>
      <c r="D15" s="46">
        <v>3</v>
      </c>
      <c r="E15" s="46">
        <v>3</v>
      </c>
      <c r="F15" s="46">
        <v>3</v>
      </c>
      <c r="G15" s="46">
        <v>3</v>
      </c>
      <c r="H15" s="46">
        <v>4</v>
      </c>
      <c r="I15" s="46">
        <v>4</v>
      </c>
      <c r="J15" s="46">
        <v>4</v>
      </c>
      <c r="K15" s="46">
        <v>4</v>
      </c>
      <c r="L15" s="46">
        <v>4</v>
      </c>
      <c r="M15" s="46">
        <v>4</v>
      </c>
      <c r="N15" s="46">
        <v>3</v>
      </c>
      <c r="O15" s="46">
        <v>3</v>
      </c>
      <c r="P15" s="46">
        <v>4</v>
      </c>
      <c r="Q15" s="46">
        <v>4</v>
      </c>
      <c r="R15" s="46"/>
      <c r="S15" s="46"/>
      <c r="T15" s="42" t="s">
        <v>88</v>
      </c>
      <c r="U15" s="76">
        <f t="shared" si="31"/>
        <v>53</v>
      </c>
      <c r="V15" s="1"/>
      <c r="W15" s="1"/>
      <c r="X15" s="1"/>
      <c r="Y15" s="1"/>
      <c r="Z15" s="46"/>
      <c r="AA15" s="46">
        <v>4</v>
      </c>
      <c r="AB15" s="46">
        <v>2</v>
      </c>
      <c r="AC15" s="46">
        <v>4</v>
      </c>
      <c r="AD15" s="46">
        <v>4</v>
      </c>
      <c r="AE15" s="46">
        <v>4</v>
      </c>
      <c r="AF15" s="46">
        <v>3</v>
      </c>
      <c r="AG15" s="46">
        <v>3</v>
      </c>
      <c r="AH15" s="46">
        <v>3</v>
      </c>
      <c r="AI15" s="46">
        <v>3</v>
      </c>
      <c r="AJ15" s="46">
        <v>3</v>
      </c>
      <c r="AK15" s="46">
        <v>3</v>
      </c>
      <c r="AL15" s="46">
        <v>3</v>
      </c>
      <c r="AM15" s="46">
        <v>3</v>
      </c>
      <c r="AN15" s="46">
        <v>4</v>
      </c>
      <c r="AO15" s="46">
        <v>4</v>
      </c>
      <c r="AP15" s="46">
        <v>4</v>
      </c>
      <c r="AQ15" s="46">
        <v>4</v>
      </c>
      <c r="AR15" s="46">
        <v>2</v>
      </c>
      <c r="AS15" s="46"/>
      <c r="AT15" s="71">
        <f>SUM(Z15:AS15)</f>
        <v>60</v>
      </c>
      <c r="AU15" s="39">
        <f t="shared" si="10"/>
        <v>113</v>
      </c>
    </row>
    <row r="16" spans="1:47">
      <c r="A16" s="65" t="s">
        <v>99</v>
      </c>
      <c r="B16" s="81" t="s">
        <v>23</v>
      </c>
      <c r="C16" s="46">
        <v>3</v>
      </c>
      <c r="D16" s="46">
        <v>3</v>
      </c>
      <c r="E16" s="46">
        <v>3</v>
      </c>
      <c r="F16" s="46">
        <v>3</v>
      </c>
      <c r="G16" s="46">
        <v>4</v>
      </c>
      <c r="H16" s="46">
        <v>4</v>
      </c>
      <c r="I16" s="46">
        <v>4</v>
      </c>
      <c r="J16" s="46">
        <v>4</v>
      </c>
      <c r="K16" s="46">
        <v>4</v>
      </c>
      <c r="L16" s="46">
        <v>4</v>
      </c>
      <c r="M16" s="46">
        <v>4</v>
      </c>
      <c r="N16" s="46">
        <v>4</v>
      </c>
      <c r="O16" s="46">
        <v>3</v>
      </c>
      <c r="P16" s="46">
        <v>4</v>
      </c>
      <c r="Q16" s="46">
        <v>4</v>
      </c>
      <c r="R16" s="46"/>
      <c r="S16" s="46"/>
      <c r="T16" s="42" t="s">
        <v>88</v>
      </c>
      <c r="U16" s="76">
        <f t="shared" si="31"/>
        <v>55</v>
      </c>
      <c r="V16" s="1"/>
      <c r="W16" s="1"/>
      <c r="X16" s="1"/>
      <c r="Y16" s="1"/>
      <c r="Z16" s="46">
        <v>2</v>
      </c>
      <c r="AA16" s="46">
        <v>4</v>
      </c>
      <c r="AB16" s="46">
        <v>3</v>
      </c>
      <c r="AC16" s="46">
        <v>3</v>
      </c>
      <c r="AD16" s="46">
        <v>2</v>
      </c>
      <c r="AE16" s="46">
        <v>3</v>
      </c>
      <c r="AF16" s="46">
        <v>3</v>
      </c>
      <c r="AG16" s="46">
        <v>3</v>
      </c>
      <c r="AH16" s="46">
        <v>3</v>
      </c>
      <c r="AI16" s="46">
        <v>3</v>
      </c>
      <c r="AJ16" s="46">
        <v>3</v>
      </c>
      <c r="AK16" s="46">
        <v>3</v>
      </c>
      <c r="AL16" s="46">
        <v>3</v>
      </c>
      <c r="AM16" s="46">
        <v>3</v>
      </c>
      <c r="AN16" s="46">
        <v>4</v>
      </c>
      <c r="AO16" s="46">
        <v>4</v>
      </c>
      <c r="AP16" s="46">
        <v>3</v>
      </c>
      <c r="AQ16" s="46">
        <v>2</v>
      </c>
      <c r="AR16" s="46">
        <v>2</v>
      </c>
      <c r="AS16" s="46"/>
      <c r="AT16" s="71">
        <f>SUM(Z16:AS16)</f>
        <v>56</v>
      </c>
      <c r="AU16" s="39">
        <f t="shared" si="10"/>
        <v>111</v>
      </c>
    </row>
    <row r="17" spans="1:47">
      <c r="A17" s="65" t="s">
        <v>100</v>
      </c>
      <c r="B17" s="81" t="s">
        <v>101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2" t="s">
        <v>88</v>
      </c>
      <c r="U17" s="76">
        <f t="shared" si="31"/>
        <v>0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71">
        <f t="shared" ref="AT17:AT42" si="32">SUM(V17:AS17)</f>
        <v>0</v>
      </c>
      <c r="AU17" s="39">
        <f t="shared" si="10"/>
        <v>0</v>
      </c>
    </row>
    <row r="18" spans="1:47">
      <c r="A18" s="65" t="s">
        <v>102</v>
      </c>
      <c r="B18" s="81" t="s">
        <v>94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2" t="s">
        <v>88</v>
      </c>
      <c r="U18" s="76">
        <f t="shared" si="31"/>
        <v>0</v>
      </c>
      <c r="V18" s="1"/>
      <c r="W18" s="1"/>
      <c r="X18" s="1"/>
      <c r="Y18" s="1"/>
      <c r="Z18" s="46">
        <v>2</v>
      </c>
      <c r="AA18" s="46">
        <v>2</v>
      </c>
      <c r="AB18" s="46">
        <v>2</v>
      </c>
      <c r="AC18" s="46">
        <v>2</v>
      </c>
      <c r="AD18" s="46">
        <v>2</v>
      </c>
      <c r="AE18" s="46">
        <v>2</v>
      </c>
      <c r="AF18" s="46">
        <v>2</v>
      </c>
      <c r="AG18" s="46">
        <v>2</v>
      </c>
      <c r="AH18" s="46">
        <v>2</v>
      </c>
      <c r="AI18" s="46">
        <v>2</v>
      </c>
      <c r="AJ18" s="46">
        <v>2</v>
      </c>
      <c r="AK18" s="46">
        <v>2</v>
      </c>
      <c r="AL18" s="46">
        <v>2</v>
      </c>
      <c r="AM18" s="46">
        <v>2</v>
      </c>
      <c r="AN18" s="46">
        <v>2</v>
      </c>
      <c r="AO18" s="46">
        <v>2</v>
      </c>
      <c r="AP18" s="46">
        <v>2</v>
      </c>
      <c r="AQ18" s="46">
        <v>2</v>
      </c>
      <c r="AR18" s="46"/>
      <c r="AS18" s="46"/>
      <c r="AT18" s="71">
        <f>SUM(Z18:AS18)</f>
        <v>36</v>
      </c>
      <c r="AU18" s="39">
        <f t="shared" si="10"/>
        <v>36</v>
      </c>
    </row>
    <row r="19" spans="1:47" ht="21">
      <c r="A19" s="68" t="s">
        <v>105</v>
      </c>
      <c r="B19" s="69" t="s">
        <v>107</v>
      </c>
      <c r="C19" s="88">
        <f>SUM(C20)</f>
        <v>1</v>
      </c>
      <c r="D19" s="88">
        <f t="shared" ref="D19:S19" si="33">SUM(D20)</f>
        <v>1</v>
      </c>
      <c r="E19" s="88">
        <f t="shared" si="33"/>
        <v>1</v>
      </c>
      <c r="F19" s="88">
        <f t="shared" si="33"/>
        <v>1</v>
      </c>
      <c r="G19" s="88">
        <f t="shared" si="33"/>
        <v>1</v>
      </c>
      <c r="H19" s="88">
        <f t="shared" si="33"/>
        <v>1</v>
      </c>
      <c r="I19" s="88">
        <f t="shared" si="33"/>
        <v>1</v>
      </c>
      <c r="J19" s="88">
        <f t="shared" si="33"/>
        <v>1</v>
      </c>
      <c r="K19" s="88">
        <f t="shared" si="33"/>
        <v>1</v>
      </c>
      <c r="L19" s="88">
        <f t="shared" si="33"/>
        <v>2</v>
      </c>
      <c r="M19" s="88">
        <f t="shared" si="33"/>
        <v>2</v>
      </c>
      <c r="N19" s="88">
        <f t="shared" si="33"/>
        <v>2</v>
      </c>
      <c r="O19" s="88">
        <f t="shared" si="33"/>
        <v>2</v>
      </c>
      <c r="P19" s="88">
        <f t="shared" si="33"/>
        <v>2</v>
      </c>
      <c r="Q19" s="88">
        <f t="shared" si="33"/>
        <v>2</v>
      </c>
      <c r="R19" s="88">
        <f t="shared" si="33"/>
        <v>0</v>
      </c>
      <c r="S19" s="88">
        <f t="shared" si="33"/>
        <v>0</v>
      </c>
      <c r="T19" s="42" t="s">
        <v>88</v>
      </c>
      <c r="U19" s="76">
        <f t="shared" si="31"/>
        <v>21</v>
      </c>
      <c r="V19" s="88">
        <f>SUM(V20)</f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71">
        <f t="shared" si="32"/>
        <v>0</v>
      </c>
      <c r="AU19" s="39">
        <f t="shared" si="10"/>
        <v>21</v>
      </c>
    </row>
    <row r="20" spans="1:47">
      <c r="A20" s="70" t="s">
        <v>108</v>
      </c>
      <c r="B20" s="81" t="s">
        <v>109</v>
      </c>
      <c r="C20" s="46">
        <v>1</v>
      </c>
      <c r="D20" s="46">
        <v>1</v>
      </c>
      <c r="E20" s="46">
        <v>1</v>
      </c>
      <c r="F20" s="46">
        <v>1</v>
      </c>
      <c r="G20" s="46">
        <v>1</v>
      </c>
      <c r="H20" s="46">
        <v>1</v>
      </c>
      <c r="I20" s="46">
        <v>1</v>
      </c>
      <c r="J20" s="46">
        <v>1</v>
      </c>
      <c r="K20" s="46">
        <v>1</v>
      </c>
      <c r="L20" s="46">
        <v>2</v>
      </c>
      <c r="M20" s="46">
        <v>2</v>
      </c>
      <c r="N20" s="46">
        <v>2</v>
      </c>
      <c r="O20" s="46">
        <v>2</v>
      </c>
      <c r="P20" s="46">
        <v>2</v>
      </c>
      <c r="Q20" s="46">
        <v>2</v>
      </c>
      <c r="R20" s="46"/>
      <c r="S20" s="46"/>
      <c r="T20" s="42" t="s">
        <v>88</v>
      </c>
      <c r="U20" s="76">
        <f t="shared" si="31"/>
        <v>21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71">
        <f t="shared" si="32"/>
        <v>0</v>
      </c>
      <c r="AU20" s="39">
        <f t="shared" si="10"/>
        <v>21</v>
      </c>
    </row>
    <row r="21" spans="1:47">
      <c r="A21" s="66" t="s">
        <v>105</v>
      </c>
      <c r="B21" s="67" t="s">
        <v>110</v>
      </c>
      <c r="C21" s="88">
        <f>SUM(C22:C24)</f>
        <v>7</v>
      </c>
      <c r="D21" s="88">
        <f t="shared" ref="D21:S21" si="34">SUM(D22:D24)</f>
        <v>7</v>
      </c>
      <c r="E21" s="88">
        <f t="shared" si="34"/>
        <v>7</v>
      </c>
      <c r="F21" s="88">
        <f t="shared" si="34"/>
        <v>7</v>
      </c>
      <c r="G21" s="88">
        <f t="shared" si="34"/>
        <v>7</v>
      </c>
      <c r="H21" s="88">
        <f t="shared" si="34"/>
        <v>8</v>
      </c>
      <c r="I21" s="88">
        <f t="shared" si="34"/>
        <v>8</v>
      </c>
      <c r="J21" s="88">
        <f t="shared" si="34"/>
        <v>8</v>
      </c>
      <c r="K21" s="88">
        <f t="shared" si="34"/>
        <v>8</v>
      </c>
      <c r="L21" s="88">
        <f t="shared" si="34"/>
        <v>8</v>
      </c>
      <c r="M21" s="88">
        <f t="shared" si="34"/>
        <v>8</v>
      </c>
      <c r="N21" s="88">
        <f t="shared" si="34"/>
        <v>7</v>
      </c>
      <c r="O21" s="88">
        <f t="shared" si="34"/>
        <v>7</v>
      </c>
      <c r="P21" s="88">
        <f t="shared" si="34"/>
        <v>8</v>
      </c>
      <c r="Q21" s="88">
        <f t="shared" si="34"/>
        <v>8</v>
      </c>
      <c r="R21" s="88">
        <f t="shared" si="34"/>
        <v>0</v>
      </c>
      <c r="S21" s="88">
        <f t="shared" si="34"/>
        <v>0</v>
      </c>
      <c r="T21" s="42" t="s">
        <v>88</v>
      </c>
      <c r="U21" s="76">
        <f t="shared" si="31"/>
        <v>113</v>
      </c>
      <c r="V21" s="88">
        <f>SUM(V22:V24)</f>
        <v>0</v>
      </c>
      <c r="W21" s="88">
        <f t="shared" ref="W21:AS21" si="35">SUM(W22:W24)</f>
        <v>0</v>
      </c>
      <c r="X21" s="88">
        <f t="shared" si="35"/>
        <v>0</v>
      </c>
      <c r="Y21" s="88">
        <f t="shared" si="35"/>
        <v>0</v>
      </c>
      <c r="Z21" s="88">
        <f t="shared" si="35"/>
        <v>4</v>
      </c>
      <c r="AA21" s="88">
        <f t="shared" si="35"/>
        <v>4</v>
      </c>
      <c r="AB21" s="88">
        <f t="shared" si="35"/>
        <v>7</v>
      </c>
      <c r="AC21" s="88">
        <f t="shared" si="35"/>
        <v>7</v>
      </c>
      <c r="AD21" s="88">
        <f t="shared" si="35"/>
        <v>6</v>
      </c>
      <c r="AE21" s="88">
        <f t="shared" si="35"/>
        <v>6</v>
      </c>
      <c r="AF21" s="88">
        <f t="shared" si="35"/>
        <v>6</v>
      </c>
      <c r="AG21" s="88">
        <f t="shared" si="35"/>
        <v>6</v>
      </c>
      <c r="AH21" s="88">
        <f t="shared" si="35"/>
        <v>6</v>
      </c>
      <c r="AI21" s="88">
        <f t="shared" si="35"/>
        <v>6</v>
      </c>
      <c r="AJ21" s="88">
        <f t="shared" si="35"/>
        <v>6</v>
      </c>
      <c r="AK21" s="88">
        <f t="shared" si="35"/>
        <v>6</v>
      </c>
      <c r="AL21" s="88">
        <f t="shared" si="35"/>
        <v>6</v>
      </c>
      <c r="AM21" s="88">
        <f t="shared" si="35"/>
        <v>6</v>
      </c>
      <c r="AN21" s="88">
        <f>SUM(AN22:AN24)</f>
        <v>8</v>
      </c>
      <c r="AO21" s="88">
        <f>SUM(AO22:AO24)</f>
        <v>7</v>
      </c>
      <c r="AP21" s="88">
        <f>SUM(AP22:AP24)</f>
        <v>7</v>
      </c>
      <c r="AQ21" s="88">
        <f>SUM(AQ22:AQ24)</f>
        <v>7</v>
      </c>
      <c r="AR21" s="88">
        <f t="shared" si="35"/>
        <v>4</v>
      </c>
      <c r="AS21" s="88">
        <f t="shared" si="35"/>
        <v>0</v>
      </c>
      <c r="AT21" s="71">
        <f t="shared" si="32"/>
        <v>115</v>
      </c>
      <c r="AU21" s="39">
        <f t="shared" si="10"/>
        <v>228</v>
      </c>
    </row>
    <row r="22" spans="1:47">
      <c r="A22" s="65" t="s">
        <v>111</v>
      </c>
      <c r="B22" s="81" t="s">
        <v>20</v>
      </c>
      <c r="C22" s="46">
        <v>5</v>
      </c>
      <c r="D22" s="46">
        <v>5</v>
      </c>
      <c r="E22" s="46">
        <v>5</v>
      </c>
      <c r="F22" s="46">
        <v>5</v>
      </c>
      <c r="G22" s="46">
        <v>5</v>
      </c>
      <c r="H22" s="46">
        <v>5</v>
      </c>
      <c r="I22" s="46">
        <v>5</v>
      </c>
      <c r="J22" s="46">
        <v>5</v>
      </c>
      <c r="K22" s="46">
        <v>5</v>
      </c>
      <c r="L22" s="46">
        <v>5</v>
      </c>
      <c r="M22" s="46">
        <v>5</v>
      </c>
      <c r="N22" s="46">
        <v>5</v>
      </c>
      <c r="O22" s="46">
        <v>5</v>
      </c>
      <c r="P22" s="46">
        <v>5</v>
      </c>
      <c r="Q22" s="46">
        <v>5</v>
      </c>
      <c r="R22" s="46"/>
      <c r="S22" s="46"/>
      <c r="T22" s="42" t="s">
        <v>88</v>
      </c>
      <c r="U22" s="76">
        <f t="shared" si="31"/>
        <v>75</v>
      </c>
      <c r="V22" s="1"/>
      <c r="W22" s="1"/>
      <c r="X22" s="1"/>
      <c r="Y22" s="1"/>
      <c r="Z22" s="46">
        <v>2</v>
      </c>
      <c r="AA22" s="46">
        <v>2</v>
      </c>
      <c r="AB22" s="46">
        <v>6</v>
      </c>
      <c r="AC22" s="46">
        <v>6</v>
      </c>
      <c r="AD22" s="46">
        <v>5</v>
      </c>
      <c r="AE22" s="46">
        <v>5</v>
      </c>
      <c r="AF22" s="46">
        <v>5</v>
      </c>
      <c r="AG22" s="46">
        <v>5</v>
      </c>
      <c r="AH22" s="46">
        <v>5</v>
      </c>
      <c r="AI22" s="46">
        <v>5</v>
      </c>
      <c r="AJ22" s="46">
        <v>5</v>
      </c>
      <c r="AK22" s="46">
        <v>5</v>
      </c>
      <c r="AL22" s="46">
        <v>5</v>
      </c>
      <c r="AM22" s="46">
        <v>5</v>
      </c>
      <c r="AN22" s="46">
        <v>6</v>
      </c>
      <c r="AO22" s="46">
        <v>5</v>
      </c>
      <c r="AP22" s="46">
        <v>5</v>
      </c>
      <c r="AQ22" s="46">
        <v>5</v>
      </c>
      <c r="AR22" s="101">
        <v>4</v>
      </c>
      <c r="AS22" s="102" t="s">
        <v>123</v>
      </c>
      <c r="AT22" s="71">
        <f>SUM(Z22:AS22)</f>
        <v>91</v>
      </c>
      <c r="AU22" s="39">
        <f t="shared" si="10"/>
        <v>166</v>
      </c>
    </row>
    <row r="23" spans="1:47">
      <c r="A23" s="65" t="s">
        <v>112</v>
      </c>
      <c r="B23" s="81" t="s">
        <v>113</v>
      </c>
      <c r="C23" s="46">
        <v>2</v>
      </c>
      <c r="D23" s="46">
        <v>2</v>
      </c>
      <c r="E23" s="46">
        <v>2</v>
      </c>
      <c r="F23" s="46">
        <v>2</v>
      </c>
      <c r="G23" s="46">
        <v>2</v>
      </c>
      <c r="H23" s="46">
        <v>3</v>
      </c>
      <c r="I23" s="46">
        <v>3</v>
      </c>
      <c r="J23" s="46">
        <v>3</v>
      </c>
      <c r="K23" s="46">
        <v>3</v>
      </c>
      <c r="L23" s="46">
        <v>3</v>
      </c>
      <c r="M23" s="46">
        <v>3</v>
      </c>
      <c r="N23" s="46">
        <v>2</v>
      </c>
      <c r="O23" s="46">
        <v>2</v>
      </c>
      <c r="P23" s="46">
        <v>3</v>
      </c>
      <c r="Q23" s="46">
        <v>3</v>
      </c>
      <c r="R23" s="46"/>
      <c r="S23" s="46"/>
      <c r="T23" s="42" t="s">
        <v>88</v>
      </c>
      <c r="U23" s="76">
        <f t="shared" si="31"/>
        <v>38</v>
      </c>
      <c r="V23" s="1"/>
      <c r="W23" s="1"/>
      <c r="X23" s="1"/>
      <c r="Y23" s="1"/>
      <c r="Z23" s="38">
        <v>2</v>
      </c>
      <c r="AA23" s="38">
        <v>2</v>
      </c>
      <c r="AB23" s="38">
        <v>1</v>
      </c>
      <c r="AC23" s="38">
        <v>1</v>
      </c>
      <c r="AD23" s="38">
        <v>1</v>
      </c>
      <c r="AE23" s="38">
        <v>1</v>
      </c>
      <c r="AF23" s="38">
        <v>1</v>
      </c>
      <c r="AG23" s="38">
        <v>1</v>
      </c>
      <c r="AH23" s="38">
        <v>1</v>
      </c>
      <c r="AI23" s="38">
        <v>1</v>
      </c>
      <c r="AJ23" s="38">
        <v>1</v>
      </c>
      <c r="AK23" s="38">
        <v>1</v>
      </c>
      <c r="AL23" s="38">
        <v>1</v>
      </c>
      <c r="AM23" s="38">
        <v>1</v>
      </c>
      <c r="AN23" s="38">
        <v>2</v>
      </c>
      <c r="AO23" s="38">
        <v>2</v>
      </c>
      <c r="AP23" s="38">
        <v>2</v>
      </c>
      <c r="AQ23" s="38">
        <v>2</v>
      </c>
      <c r="AR23" s="38"/>
      <c r="AS23" s="38"/>
      <c r="AT23" s="71">
        <f>SUM(Z23:AS23)</f>
        <v>24</v>
      </c>
      <c r="AU23" s="39">
        <f t="shared" si="10"/>
        <v>62</v>
      </c>
    </row>
    <row r="24" spans="1:47">
      <c r="A24" s="65" t="s">
        <v>114</v>
      </c>
      <c r="B24" s="81" t="s">
        <v>21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2" t="s">
        <v>88</v>
      </c>
      <c r="U24" s="76">
        <f t="shared" si="31"/>
        <v>0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71">
        <f t="shared" si="32"/>
        <v>0</v>
      </c>
      <c r="AU24" s="39">
        <f t="shared" si="10"/>
        <v>0</v>
      </c>
    </row>
    <row r="25" spans="1:47">
      <c r="A25" s="68" t="s">
        <v>115</v>
      </c>
      <c r="B25" s="69" t="s">
        <v>116</v>
      </c>
      <c r="C25" s="88">
        <f>SUM(C26)</f>
        <v>0</v>
      </c>
      <c r="D25" s="88">
        <f t="shared" ref="D25:S25" si="36">SUM(D26)</f>
        <v>0</v>
      </c>
      <c r="E25" s="88">
        <f t="shared" si="36"/>
        <v>0</v>
      </c>
      <c r="F25" s="88">
        <f t="shared" si="36"/>
        <v>0</v>
      </c>
      <c r="G25" s="88">
        <f t="shared" si="36"/>
        <v>0</v>
      </c>
      <c r="H25" s="88">
        <f t="shared" si="36"/>
        <v>0</v>
      </c>
      <c r="I25" s="88">
        <f t="shared" si="36"/>
        <v>0</v>
      </c>
      <c r="J25" s="88">
        <f t="shared" si="36"/>
        <v>0</v>
      </c>
      <c r="K25" s="88">
        <f t="shared" si="36"/>
        <v>0</v>
      </c>
      <c r="L25" s="88">
        <f t="shared" si="36"/>
        <v>0</v>
      </c>
      <c r="M25" s="88">
        <f t="shared" si="36"/>
        <v>0</v>
      </c>
      <c r="N25" s="88">
        <f t="shared" si="36"/>
        <v>0</v>
      </c>
      <c r="O25" s="88">
        <f t="shared" si="36"/>
        <v>0</v>
      </c>
      <c r="P25" s="88">
        <f t="shared" si="36"/>
        <v>0</v>
      </c>
      <c r="Q25" s="88">
        <f t="shared" si="36"/>
        <v>0</v>
      </c>
      <c r="R25" s="88">
        <f t="shared" si="36"/>
        <v>0</v>
      </c>
      <c r="S25" s="88">
        <f t="shared" si="36"/>
        <v>0</v>
      </c>
      <c r="T25" s="42" t="s">
        <v>88</v>
      </c>
      <c r="U25" s="76">
        <f t="shared" si="31"/>
        <v>0</v>
      </c>
      <c r="V25" s="88">
        <f>SUM(V26)</f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71">
        <f>SUM(V25:AS25)</f>
        <v>0</v>
      </c>
      <c r="AU25" s="39">
        <f t="shared" si="10"/>
        <v>0</v>
      </c>
    </row>
    <row r="26" spans="1:47">
      <c r="A26" s="65" t="s">
        <v>117</v>
      </c>
      <c r="B26" s="81" t="s">
        <v>118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2" t="s">
        <v>88</v>
      </c>
      <c r="U26" s="76">
        <f t="shared" si="31"/>
        <v>0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71">
        <f t="shared" si="32"/>
        <v>0</v>
      </c>
      <c r="AU26" s="39">
        <f t="shared" si="10"/>
        <v>0</v>
      </c>
    </row>
    <row r="27" spans="1:47">
      <c r="A27" s="43" t="s">
        <v>24</v>
      </c>
      <c r="B27" s="44" t="s">
        <v>25</v>
      </c>
      <c r="C27" s="48">
        <f>SUM(C28:C32)</f>
        <v>0</v>
      </c>
      <c r="D27" s="48">
        <f t="shared" ref="D27:S27" si="37">SUM(D28:D32)</f>
        <v>0</v>
      </c>
      <c r="E27" s="48">
        <f t="shared" si="37"/>
        <v>0</v>
      </c>
      <c r="F27" s="48">
        <f t="shared" si="37"/>
        <v>0</v>
      </c>
      <c r="G27" s="48">
        <f t="shared" si="37"/>
        <v>0</v>
      </c>
      <c r="H27" s="48">
        <f t="shared" si="37"/>
        <v>0</v>
      </c>
      <c r="I27" s="48">
        <f t="shared" si="37"/>
        <v>0</v>
      </c>
      <c r="J27" s="48">
        <f t="shared" si="37"/>
        <v>0</v>
      </c>
      <c r="K27" s="48">
        <f t="shared" si="37"/>
        <v>0</v>
      </c>
      <c r="L27" s="48">
        <f t="shared" si="37"/>
        <v>0</v>
      </c>
      <c r="M27" s="48">
        <f t="shared" si="37"/>
        <v>0</v>
      </c>
      <c r="N27" s="48">
        <f t="shared" si="37"/>
        <v>0</v>
      </c>
      <c r="O27" s="48">
        <f t="shared" si="37"/>
        <v>0</v>
      </c>
      <c r="P27" s="48">
        <f t="shared" si="37"/>
        <v>0</v>
      </c>
      <c r="Q27" s="48">
        <f t="shared" si="37"/>
        <v>0</v>
      </c>
      <c r="R27" s="48">
        <f t="shared" si="37"/>
        <v>0</v>
      </c>
      <c r="S27" s="48">
        <f t="shared" si="37"/>
        <v>0</v>
      </c>
      <c r="T27" s="37" t="s">
        <v>88</v>
      </c>
      <c r="U27" s="76">
        <f t="shared" si="31"/>
        <v>0</v>
      </c>
      <c r="V27" s="48">
        <f>SUM(V28:V32)</f>
        <v>0</v>
      </c>
      <c r="W27" s="48">
        <f t="shared" ref="W27:AS27" si="38">SUM(W28:W32)</f>
        <v>0</v>
      </c>
      <c r="X27" s="48">
        <f t="shared" si="38"/>
        <v>0</v>
      </c>
      <c r="Y27" s="48">
        <f t="shared" si="38"/>
        <v>0</v>
      </c>
      <c r="Z27" s="48">
        <f t="shared" si="38"/>
        <v>6</v>
      </c>
      <c r="AA27" s="48">
        <f t="shared" si="38"/>
        <v>10</v>
      </c>
      <c r="AB27" s="48">
        <f t="shared" si="38"/>
        <v>12</v>
      </c>
      <c r="AC27" s="48">
        <f t="shared" si="38"/>
        <v>13</v>
      </c>
      <c r="AD27" s="48">
        <f t="shared" si="38"/>
        <v>13</v>
      </c>
      <c r="AE27" s="48">
        <f t="shared" si="38"/>
        <v>13</v>
      </c>
      <c r="AF27" s="48">
        <f t="shared" si="38"/>
        <v>13</v>
      </c>
      <c r="AG27" s="48">
        <f t="shared" si="38"/>
        <v>14</v>
      </c>
      <c r="AH27" s="48">
        <f t="shared" si="38"/>
        <v>14</v>
      </c>
      <c r="AI27" s="48">
        <f t="shared" si="38"/>
        <v>14</v>
      </c>
      <c r="AJ27" s="48">
        <f t="shared" si="38"/>
        <v>14</v>
      </c>
      <c r="AK27" s="48">
        <f t="shared" si="38"/>
        <v>14</v>
      </c>
      <c r="AL27" s="48">
        <f t="shared" si="38"/>
        <v>14</v>
      </c>
      <c r="AM27" s="48">
        <f t="shared" si="38"/>
        <v>13</v>
      </c>
      <c r="AN27" s="48">
        <f>SUM(AN28:AN32)</f>
        <v>8</v>
      </c>
      <c r="AO27" s="48">
        <f>SUM(AO28:AO32)</f>
        <v>9</v>
      </c>
      <c r="AP27" s="48">
        <f>SUM(AP28:AP32)</f>
        <v>10</v>
      </c>
      <c r="AQ27" s="48">
        <f>SUM(AQ28:AQ32)</f>
        <v>14</v>
      </c>
      <c r="AR27" s="48">
        <f t="shared" si="38"/>
        <v>4</v>
      </c>
      <c r="AS27" s="48">
        <f t="shared" si="38"/>
        <v>0</v>
      </c>
      <c r="AT27" s="71">
        <f t="shared" si="32"/>
        <v>222</v>
      </c>
      <c r="AU27" s="39">
        <f t="shared" si="10"/>
        <v>222</v>
      </c>
    </row>
    <row r="28" spans="1:47" ht="30">
      <c r="A28" s="12" t="s">
        <v>26</v>
      </c>
      <c r="B28" s="18" t="s">
        <v>27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1" t="s">
        <v>88</v>
      </c>
      <c r="U28" s="76">
        <f t="shared" si="31"/>
        <v>0</v>
      </c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71">
        <f t="shared" si="32"/>
        <v>0</v>
      </c>
      <c r="AU28" s="39">
        <f t="shared" si="10"/>
        <v>0</v>
      </c>
    </row>
    <row r="29" spans="1:47" ht="30">
      <c r="A29" s="12" t="s">
        <v>28</v>
      </c>
      <c r="B29" s="18" t="s">
        <v>29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1" t="s">
        <v>88</v>
      </c>
      <c r="U29" s="76">
        <f t="shared" si="31"/>
        <v>0</v>
      </c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71">
        <f t="shared" si="32"/>
        <v>0</v>
      </c>
      <c r="AU29" s="39">
        <f t="shared" si="10"/>
        <v>0</v>
      </c>
    </row>
    <row r="30" spans="1:47" ht="21">
      <c r="A30" s="65" t="s">
        <v>119</v>
      </c>
      <c r="B30" s="81" t="s">
        <v>120</v>
      </c>
      <c r="C30" s="47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41" t="s">
        <v>88</v>
      </c>
      <c r="U30" s="76">
        <f t="shared" si="31"/>
        <v>0</v>
      </c>
      <c r="V30" s="1"/>
      <c r="W30" s="1"/>
      <c r="X30" s="1"/>
      <c r="Y30" s="1"/>
      <c r="Z30" s="46">
        <v>2</v>
      </c>
      <c r="AA30" s="46">
        <v>6</v>
      </c>
      <c r="AB30" s="46">
        <v>6</v>
      </c>
      <c r="AC30" s="46">
        <v>6</v>
      </c>
      <c r="AD30" s="46">
        <v>6</v>
      </c>
      <c r="AE30" s="46">
        <v>6</v>
      </c>
      <c r="AF30" s="46">
        <v>6</v>
      </c>
      <c r="AG30" s="46">
        <v>7</v>
      </c>
      <c r="AH30" s="46">
        <v>7</v>
      </c>
      <c r="AI30" s="46">
        <v>7</v>
      </c>
      <c r="AJ30" s="46">
        <v>7</v>
      </c>
      <c r="AK30" s="46">
        <v>7</v>
      </c>
      <c r="AL30" s="46">
        <v>7</v>
      </c>
      <c r="AM30" s="46">
        <v>7</v>
      </c>
      <c r="AN30" s="46"/>
      <c r="AO30" s="46">
        <v>1</v>
      </c>
      <c r="AP30" s="46">
        <v>3</v>
      </c>
      <c r="AQ30" s="46">
        <v>4</v>
      </c>
      <c r="AR30" s="91" t="s">
        <v>123</v>
      </c>
      <c r="AS30" s="101"/>
      <c r="AT30" s="71">
        <f>SUM(Z30:AS30)</f>
        <v>95</v>
      </c>
      <c r="AU30" s="39">
        <f t="shared" si="10"/>
        <v>95</v>
      </c>
    </row>
    <row r="31" spans="1:47">
      <c r="A31" s="65" t="s">
        <v>92</v>
      </c>
      <c r="B31" s="81" t="s">
        <v>32</v>
      </c>
      <c r="C31" s="47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41" t="s">
        <v>88</v>
      </c>
      <c r="U31" s="76">
        <f t="shared" si="31"/>
        <v>0</v>
      </c>
      <c r="V31" s="1"/>
      <c r="W31" s="1"/>
      <c r="X31" s="1"/>
      <c r="Y31" s="1"/>
      <c r="Z31" s="46">
        <v>2</v>
      </c>
      <c r="AA31" s="46">
        <v>2</v>
      </c>
      <c r="AB31" s="46">
        <v>2</v>
      </c>
      <c r="AC31" s="46">
        <v>3</v>
      </c>
      <c r="AD31" s="46">
        <v>3</v>
      </c>
      <c r="AE31" s="46">
        <v>3</v>
      </c>
      <c r="AF31" s="46">
        <v>3</v>
      </c>
      <c r="AG31" s="46">
        <v>3</v>
      </c>
      <c r="AH31" s="46">
        <v>3</v>
      </c>
      <c r="AI31" s="46">
        <v>3</v>
      </c>
      <c r="AJ31" s="46">
        <v>3</v>
      </c>
      <c r="AK31" s="46">
        <v>3</v>
      </c>
      <c r="AL31" s="46">
        <v>3</v>
      </c>
      <c r="AM31" s="46">
        <v>3</v>
      </c>
      <c r="AN31" s="46">
        <v>4</v>
      </c>
      <c r="AO31" s="46">
        <v>4</v>
      </c>
      <c r="AP31" s="46">
        <v>3</v>
      </c>
      <c r="AQ31" s="46">
        <v>4</v>
      </c>
      <c r="AR31" s="46">
        <v>2</v>
      </c>
      <c r="AS31" s="46"/>
      <c r="AT31" s="71">
        <f>SUM(Z31:AS31)</f>
        <v>56</v>
      </c>
      <c r="AU31" s="39">
        <f t="shared" si="10"/>
        <v>56</v>
      </c>
    </row>
    <row r="32" spans="1:47">
      <c r="A32" s="65" t="s">
        <v>39</v>
      </c>
      <c r="B32" s="81" t="s">
        <v>38</v>
      </c>
      <c r="C32" s="47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41" t="s">
        <v>88</v>
      </c>
      <c r="U32" s="76">
        <f t="shared" si="31"/>
        <v>0</v>
      </c>
      <c r="V32" s="1"/>
      <c r="W32" s="1"/>
      <c r="X32" s="1"/>
      <c r="Y32" s="1"/>
      <c r="Z32" s="46">
        <v>2</v>
      </c>
      <c r="AA32" s="46">
        <v>2</v>
      </c>
      <c r="AB32" s="46">
        <v>4</v>
      </c>
      <c r="AC32" s="46">
        <v>4</v>
      </c>
      <c r="AD32" s="46">
        <v>4</v>
      </c>
      <c r="AE32" s="46">
        <v>4</v>
      </c>
      <c r="AF32" s="46">
        <v>4</v>
      </c>
      <c r="AG32" s="46">
        <v>4</v>
      </c>
      <c r="AH32" s="46">
        <v>4</v>
      </c>
      <c r="AI32" s="46">
        <v>4</v>
      </c>
      <c r="AJ32" s="46">
        <v>4</v>
      </c>
      <c r="AK32" s="46">
        <v>4</v>
      </c>
      <c r="AL32" s="46">
        <v>4</v>
      </c>
      <c r="AM32" s="46">
        <v>3</v>
      </c>
      <c r="AN32" s="46">
        <v>4</v>
      </c>
      <c r="AO32" s="46">
        <v>4</v>
      </c>
      <c r="AP32" s="46">
        <v>4</v>
      </c>
      <c r="AQ32" s="46">
        <v>6</v>
      </c>
      <c r="AR32" s="46">
        <v>2</v>
      </c>
      <c r="AS32" s="46"/>
      <c r="AT32" s="71">
        <f>SUM(Z32:AS32)</f>
        <v>71</v>
      </c>
      <c r="AU32" s="39">
        <f t="shared" si="10"/>
        <v>71</v>
      </c>
    </row>
    <row r="33" spans="1:47">
      <c r="A33" s="32" t="s">
        <v>40</v>
      </c>
      <c r="B33" s="34" t="s">
        <v>41</v>
      </c>
      <c r="C33" s="49">
        <f>SUM(C36:C37)</f>
        <v>12</v>
      </c>
      <c r="D33" s="49">
        <f t="shared" ref="D33:S33" si="39">SUM(D36:D37)</f>
        <v>12</v>
      </c>
      <c r="E33" s="49">
        <f t="shared" si="39"/>
        <v>12</v>
      </c>
      <c r="F33" s="49">
        <f t="shared" si="39"/>
        <v>12</v>
      </c>
      <c r="G33" s="49">
        <f t="shared" si="39"/>
        <v>11</v>
      </c>
      <c r="H33" s="49">
        <f t="shared" si="39"/>
        <v>8</v>
      </c>
      <c r="I33" s="49">
        <f t="shared" si="39"/>
        <v>8</v>
      </c>
      <c r="J33" s="49">
        <f t="shared" si="39"/>
        <v>8</v>
      </c>
      <c r="K33" s="49">
        <f t="shared" si="39"/>
        <v>8</v>
      </c>
      <c r="L33" s="49">
        <f t="shared" si="39"/>
        <v>7</v>
      </c>
      <c r="M33" s="49">
        <f t="shared" si="39"/>
        <v>6</v>
      </c>
      <c r="N33" s="49">
        <f t="shared" si="39"/>
        <v>8</v>
      </c>
      <c r="O33" s="49">
        <f t="shared" si="39"/>
        <v>9</v>
      </c>
      <c r="P33" s="49">
        <f t="shared" si="39"/>
        <v>7</v>
      </c>
      <c r="Q33" s="49">
        <f t="shared" si="39"/>
        <v>7</v>
      </c>
      <c r="R33" s="49">
        <f t="shared" si="39"/>
        <v>18</v>
      </c>
      <c r="S33" s="49">
        <f t="shared" si="39"/>
        <v>0</v>
      </c>
      <c r="T33" s="41" t="s">
        <v>88</v>
      </c>
      <c r="U33" s="76">
        <f t="shared" si="31"/>
        <v>153</v>
      </c>
      <c r="V33" s="49">
        <f>SUM(V34)</f>
        <v>36</v>
      </c>
      <c r="W33" s="49">
        <f t="shared" ref="W33:AS34" si="40">SUM(W34)</f>
        <v>36</v>
      </c>
      <c r="X33" s="49">
        <f t="shared" si="40"/>
        <v>36</v>
      </c>
      <c r="Y33" s="49">
        <f t="shared" si="40"/>
        <v>36</v>
      </c>
      <c r="Z33" s="49">
        <f t="shared" si="40"/>
        <v>0</v>
      </c>
      <c r="AA33" s="49">
        <f t="shared" si="40"/>
        <v>0</v>
      </c>
      <c r="AB33" s="49">
        <f t="shared" si="40"/>
        <v>0</v>
      </c>
      <c r="AC33" s="49">
        <f t="shared" si="40"/>
        <v>0</v>
      </c>
      <c r="AD33" s="49">
        <f t="shared" si="40"/>
        <v>0</v>
      </c>
      <c r="AE33" s="49">
        <f t="shared" si="40"/>
        <v>0</v>
      </c>
      <c r="AF33" s="49">
        <f t="shared" si="40"/>
        <v>0</v>
      </c>
      <c r="AG33" s="49">
        <f t="shared" si="40"/>
        <v>0</v>
      </c>
      <c r="AH33" s="49">
        <f t="shared" si="40"/>
        <v>0</v>
      </c>
      <c r="AI33" s="49">
        <f t="shared" si="40"/>
        <v>0</v>
      </c>
      <c r="AJ33" s="49">
        <f t="shared" si="40"/>
        <v>0</v>
      </c>
      <c r="AK33" s="49">
        <f t="shared" si="40"/>
        <v>0</v>
      </c>
      <c r="AL33" s="49">
        <f t="shared" si="40"/>
        <v>0</v>
      </c>
      <c r="AM33" s="49">
        <f t="shared" si="40"/>
        <v>0</v>
      </c>
      <c r="AN33" s="49">
        <f t="shared" si="40"/>
        <v>0</v>
      </c>
      <c r="AO33" s="49">
        <f t="shared" si="40"/>
        <v>0</v>
      </c>
      <c r="AP33" s="49">
        <f t="shared" si="40"/>
        <v>0</v>
      </c>
      <c r="AQ33" s="49">
        <f t="shared" si="40"/>
        <v>0</v>
      </c>
      <c r="AR33" s="49">
        <f t="shared" si="40"/>
        <v>0</v>
      </c>
      <c r="AS33" s="49">
        <f t="shared" si="40"/>
        <v>0</v>
      </c>
      <c r="AT33" s="71">
        <f t="shared" si="32"/>
        <v>144</v>
      </c>
      <c r="AU33" s="39">
        <f t="shared" si="10"/>
        <v>297</v>
      </c>
    </row>
    <row r="34" spans="1:47">
      <c r="A34" s="36" t="s">
        <v>42</v>
      </c>
      <c r="B34" s="34" t="s">
        <v>43</v>
      </c>
      <c r="C34" s="48">
        <f>SUM(C35)</f>
        <v>12</v>
      </c>
      <c r="D34" s="48">
        <f t="shared" ref="D34:S34" si="41">SUM(D35)</f>
        <v>12</v>
      </c>
      <c r="E34" s="48">
        <f t="shared" si="41"/>
        <v>12</v>
      </c>
      <c r="F34" s="48">
        <f t="shared" si="41"/>
        <v>12</v>
      </c>
      <c r="G34" s="48">
        <f t="shared" si="41"/>
        <v>11</v>
      </c>
      <c r="H34" s="48">
        <f t="shared" si="41"/>
        <v>8</v>
      </c>
      <c r="I34" s="48">
        <f t="shared" si="41"/>
        <v>8</v>
      </c>
      <c r="J34" s="48">
        <f t="shared" si="41"/>
        <v>8</v>
      </c>
      <c r="K34" s="48">
        <f t="shared" si="41"/>
        <v>8</v>
      </c>
      <c r="L34" s="48">
        <f t="shared" si="41"/>
        <v>7</v>
      </c>
      <c r="M34" s="48">
        <f t="shared" si="41"/>
        <v>6</v>
      </c>
      <c r="N34" s="48">
        <f t="shared" si="41"/>
        <v>8</v>
      </c>
      <c r="O34" s="48">
        <f t="shared" si="41"/>
        <v>9</v>
      </c>
      <c r="P34" s="48">
        <f t="shared" si="41"/>
        <v>7</v>
      </c>
      <c r="Q34" s="48">
        <f t="shared" si="41"/>
        <v>7</v>
      </c>
      <c r="R34" s="48">
        <f t="shared" si="41"/>
        <v>36</v>
      </c>
      <c r="S34" s="48">
        <f t="shared" si="41"/>
        <v>18</v>
      </c>
      <c r="T34" s="41" t="s">
        <v>88</v>
      </c>
      <c r="U34" s="76">
        <f t="shared" si="31"/>
        <v>189</v>
      </c>
      <c r="V34" s="50">
        <f>SUM(V35)</f>
        <v>36</v>
      </c>
      <c r="W34" s="50">
        <f t="shared" si="40"/>
        <v>36</v>
      </c>
      <c r="X34" s="50">
        <f t="shared" si="40"/>
        <v>36</v>
      </c>
      <c r="Y34" s="50">
        <f t="shared" si="40"/>
        <v>36</v>
      </c>
      <c r="Z34" s="50">
        <f t="shared" si="40"/>
        <v>0</v>
      </c>
      <c r="AA34" s="50">
        <f t="shared" si="40"/>
        <v>0</v>
      </c>
      <c r="AB34" s="50">
        <f t="shared" si="40"/>
        <v>0</v>
      </c>
      <c r="AC34" s="50">
        <f t="shared" si="40"/>
        <v>0</v>
      </c>
      <c r="AD34" s="50">
        <f t="shared" si="40"/>
        <v>0</v>
      </c>
      <c r="AE34" s="50">
        <f t="shared" si="40"/>
        <v>0</v>
      </c>
      <c r="AF34" s="50">
        <f t="shared" si="40"/>
        <v>0</v>
      </c>
      <c r="AG34" s="50">
        <f t="shared" si="40"/>
        <v>0</v>
      </c>
      <c r="AH34" s="50">
        <f t="shared" si="40"/>
        <v>0</v>
      </c>
      <c r="AI34" s="50">
        <f t="shared" si="40"/>
        <v>0</v>
      </c>
      <c r="AJ34" s="50">
        <f t="shared" si="40"/>
        <v>0</v>
      </c>
      <c r="AK34" s="50">
        <f t="shared" si="40"/>
        <v>0</v>
      </c>
      <c r="AL34" s="50">
        <f t="shared" si="40"/>
        <v>0</v>
      </c>
      <c r="AM34" s="50">
        <f t="shared" si="40"/>
        <v>0</v>
      </c>
      <c r="AN34" s="50">
        <f t="shared" si="40"/>
        <v>0</v>
      </c>
      <c r="AO34" s="50">
        <f t="shared" si="40"/>
        <v>0</v>
      </c>
      <c r="AP34" s="50">
        <f t="shared" si="40"/>
        <v>0</v>
      </c>
      <c r="AQ34" s="50">
        <f t="shared" si="40"/>
        <v>0</v>
      </c>
      <c r="AR34" s="50">
        <f t="shared" si="40"/>
        <v>0</v>
      </c>
      <c r="AS34" s="50">
        <f t="shared" si="40"/>
        <v>0</v>
      </c>
      <c r="AT34" s="71">
        <f t="shared" si="32"/>
        <v>144</v>
      </c>
      <c r="AU34" s="39">
        <f t="shared" si="10"/>
        <v>333</v>
      </c>
    </row>
    <row r="35" spans="1:47" ht="64.5" customHeight="1">
      <c r="A35" s="23" t="s">
        <v>44</v>
      </c>
      <c r="B35" s="25" t="s">
        <v>45</v>
      </c>
      <c r="C35" s="47">
        <f>SUM(C36:C39)</f>
        <v>12</v>
      </c>
      <c r="D35" s="47">
        <f t="shared" ref="D35:S35" si="42">SUM(D36:D39)</f>
        <v>12</v>
      </c>
      <c r="E35" s="47">
        <f t="shared" si="42"/>
        <v>12</v>
      </c>
      <c r="F35" s="47">
        <f t="shared" si="42"/>
        <v>12</v>
      </c>
      <c r="G35" s="47">
        <f t="shared" si="42"/>
        <v>11</v>
      </c>
      <c r="H35" s="47">
        <f t="shared" si="42"/>
        <v>8</v>
      </c>
      <c r="I35" s="47">
        <f t="shared" si="42"/>
        <v>8</v>
      </c>
      <c r="J35" s="47">
        <f t="shared" si="42"/>
        <v>8</v>
      </c>
      <c r="K35" s="47">
        <f t="shared" si="42"/>
        <v>8</v>
      </c>
      <c r="L35" s="47">
        <f t="shared" si="42"/>
        <v>7</v>
      </c>
      <c r="M35" s="47">
        <f t="shared" si="42"/>
        <v>6</v>
      </c>
      <c r="N35" s="47">
        <f t="shared" si="42"/>
        <v>8</v>
      </c>
      <c r="O35" s="47">
        <f t="shared" si="42"/>
        <v>9</v>
      </c>
      <c r="P35" s="47">
        <f t="shared" si="42"/>
        <v>7</v>
      </c>
      <c r="Q35" s="47">
        <f t="shared" si="42"/>
        <v>7</v>
      </c>
      <c r="R35" s="47">
        <f t="shared" si="42"/>
        <v>36</v>
      </c>
      <c r="S35" s="47">
        <f t="shared" si="42"/>
        <v>18</v>
      </c>
      <c r="T35" s="41" t="s">
        <v>88</v>
      </c>
      <c r="U35" s="76">
        <f t="shared" si="31"/>
        <v>189</v>
      </c>
      <c r="V35" s="47">
        <f>SUM(V36:V39)</f>
        <v>36</v>
      </c>
      <c r="W35" s="47">
        <f t="shared" ref="W35:AS35" si="43">SUM(W36:W39)</f>
        <v>36</v>
      </c>
      <c r="X35" s="47">
        <f t="shared" si="43"/>
        <v>36</v>
      </c>
      <c r="Y35" s="47">
        <f t="shared" si="43"/>
        <v>36</v>
      </c>
      <c r="Z35" s="92" t="s">
        <v>123</v>
      </c>
      <c r="AA35" s="47">
        <f t="shared" si="43"/>
        <v>0</v>
      </c>
      <c r="AB35" s="47">
        <f t="shared" si="43"/>
        <v>0</v>
      </c>
      <c r="AC35" s="47">
        <f t="shared" si="43"/>
        <v>0</v>
      </c>
      <c r="AD35" s="47">
        <f t="shared" si="43"/>
        <v>0</v>
      </c>
      <c r="AE35" s="47">
        <f t="shared" si="43"/>
        <v>0</v>
      </c>
      <c r="AF35" s="47">
        <f t="shared" si="43"/>
        <v>0</v>
      </c>
      <c r="AG35" s="47">
        <f t="shared" si="43"/>
        <v>0</v>
      </c>
      <c r="AH35" s="47">
        <f t="shared" si="43"/>
        <v>0</v>
      </c>
      <c r="AI35" s="47">
        <f t="shared" si="43"/>
        <v>0</v>
      </c>
      <c r="AJ35" s="47">
        <f t="shared" si="43"/>
        <v>0</v>
      </c>
      <c r="AK35" s="47">
        <f t="shared" si="43"/>
        <v>0</v>
      </c>
      <c r="AL35" s="47">
        <f t="shared" si="43"/>
        <v>0</v>
      </c>
      <c r="AM35" s="47">
        <f t="shared" si="43"/>
        <v>0</v>
      </c>
      <c r="AN35" s="47">
        <f t="shared" si="43"/>
        <v>0</v>
      </c>
      <c r="AO35" s="47">
        <f t="shared" si="43"/>
        <v>0</v>
      </c>
      <c r="AP35" s="47">
        <f t="shared" si="43"/>
        <v>0</v>
      </c>
      <c r="AQ35" s="47">
        <f t="shared" si="43"/>
        <v>0</v>
      </c>
      <c r="AR35" s="47">
        <f t="shared" si="43"/>
        <v>0</v>
      </c>
      <c r="AS35" s="47">
        <f t="shared" si="43"/>
        <v>0</v>
      </c>
      <c r="AT35" s="71">
        <f t="shared" si="32"/>
        <v>144</v>
      </c>
      <c r="AU35" s="39">
        <f t="shared" si="10"/>
        <v>333</v>
      </c>
    </row>
    <row r="36" spans="1:47" ht="45">
      <c r="A36" s="13" t="s">
        <v>46</v>
      </c>
      <c r="B36" s="15" t="s">
        <v>47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1" t="s">
        <v>88</v>
      </c>
      <c r="U36" s="76">
        <f t="shared" si="31"/>
        <v>0</v>
      </c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71">
        <f t="shared" si="32"/>
        <v>0</v>
      </c>
      <c r="AU36" s="39">
        <f t="shared" si="10"/>
        <v>0</v>
      </c>
    </row>
    <row r="37" spans="1:47" ht="30">
      <c r="A37" s="13" t="s">
        <v>48</v>
      </c>
      <c r="B37" s="15" t="s">
        <v>49</v>
      </c>
      <c r="C37" s="47">
        <v>12</v>
      </c>
      <c r="D37" s="47">
        <v>12</v>
      </c>
      <c r="E37" s="47">
        <v>12</v>
      </c>
      <c r="F37" s="47">
        <v>12</v>
      </c>
      <c r="G37" s="47">
        <v>11</v>
      </c>
      <c r="H37" s="47">
        <v>8</v>
      </c>
      <c r="I37" s="47">
        <v>8</v>
      </c>
      <c r="J37" s="47">
        <v>8</v>
      </c>
      <c r="K37" s="47">
        <v>8</v>
      </c>
      <c r="L37" s="47">
        <v>7</v>
      </c>
      <c r="M37" s="47">
        <v>6</v>
      </c>
      <c r="N37" s="47">
        <v>8</v>
      </c>
      <c r="O37" s="47">
        <v>9</v>
      </c>
      <c r="P37" s="47">
        <v>7</v>
      </c>
      <c r="Q37" s="47">
        <v>7</v>
      </c>
      <c r="R37" s="47">
        <v>18</v>
      </c>
      <c r="S37" s="78" t="s">
        <v>123</v>
      </c>
      <c r="T37" s="41" t="s">
        <v>88</v>
      </c>
      <c r="U37" s="76">
        <f t="shared" si="31"/>
        <v>153</v>
      </c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71">
        <f t="shared" si="32"/>
        <v>0</v>
      </c>
      <c r="AU37" s="39">
        <f t="shared" si="10"/>
        <v>153</v>
      </c>
    </row>
    <row r="38" spans="1:47">
      <c r="A38" s="12" t="s">
        <v>50</v>
      </c>
      <c r="B38" s="19" t="s">
        <v>51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72">
        <v>18</v>
      </c>
      <c r="S38" s="72">
        <v>18</v>
      </c>
      <c r="T38" s="41" t="s">
        <v>88</v>
      </c>
      <c r="U38" s="76">
        <f>SUM(C38:S38)</f>
        <v>36</v>
      </c>
      <c r="V38" s="90">
        <v>36</v>
      </c>
      <c r="W38" s="90">
        <v>36</v>
      </c>
      <c r="X38" s="75"/>
      <c r="Y38" s="75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1"/>
      <c r="AO38" s="1"/>
      <c r="AP38" s="1"/>
      <c r="AQ38" s="1"/>
      <c r="AR38" s="47"/>
      <c r="AS38" s="47"/>
      <c r="AT38" s="71">
        <f>SUM(V38:AS38)</f>
        <v>72</v>
      </c>
      <c r="AU38" s="39">
        <f t="shared" si="10"/>
        <v>108</v>
      </c>
    </row>
    <row r="39" spans="1:47">
      <c r="A39" s="65" t="s">
        <v>121</v>
      </c>
      <c r="B39" s="81" t="s">
        <v>122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75"/>
      <c r="T39" s="41" t="s">
        <v>88</v>
      </c>
      <c r="U39" s="76">
        <v>0</v>
      </c>
      <c r="V39" s="47"/>
      <c r="W39" s="47"/>
      <c r="X39" s="80">
        <v>36</v>
      </c>
      <c r="Y39" s="80">
        <v>36</v>
      </c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1"/>
      <c r="AO39" s="1"/>
      <c r="AP39" s="1"/>
      <c r="AQ39" s="1"/>
      <c r="AR39" s="75"/>
      <c r="AS39" s="75"/>
      <c r="AT39" s="71">
        <f>SUM(V39:AS39)</f>
        <v>72</v>
      </c>
      <c r="AU39" s="39">
        <f t="shared" si="10"/>
        <v>72</v>
      </c>
    </row>
    <row r="40" spans="1:47" ht="17.25" customHeight="1">
      <c r="A40" s="27" t="s">
        <v>84</v>
      </c>
      <c r="B40" s="26" t="s">
        <v>81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1">
        <v>18</v>
      </c>
      <c r="T40" s="41" t="s">
        <v>88</v>
      </c>
      <c r="U40" s="76">
        <f t="shared" si="31"/>
        <v>18</v>
      </c>
      <c r="V40" s="47"/>
      <c r="W40" s="47"/>
      <c r="X40" s="47"/>
      <c r="Y40" s="47"/>
      <c r="Z40" s="47">
        <v>18</v>
      </c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>
        <v>18</v>
      </c>
      <c r="AS40" s="47">
        <v>36</v>
      </c>
      <c r="AT40" s="71">
        <f t="shared" si="32"/>
        <v>72</v>
      </c>
      <c r="AU40" s="39">
        <f t="shared" si="10"/>
        <v>90</v>
      </c>
    </row>
    <row r="41" spans="1:47">
      <c r="A41" s="28"/>
      <c r="B41" s="28" t="s">
        <v>85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1" t="s">
        <v>88</v>
      </c>
      <c r="U41" s="76">
        <f t="shared" si="31"/>
        <v>0</v>
      </c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71">
        <f t="shared" si="32"/>
        <v>0</v>
      </c>
      <c r="AU41" s="39">
        <f t="shared" si="10"/>
        <v>0</v>
      </c>
    </row>
    <row r="42" spans="1:47" ht="20.25" customHeight="1">
      <c r="A42" s="28"/>
      <c r="B42" s="28" t="s">
        <v>86</v>
      </c>
      <c r="C42" s="40">
        <f>SUM(C10+C27+C33+C38+C39+C40)</f>
        <v>36</v>
      </c>
      <c r="D42" s="40">
        <f t="shared" ref="D42:S42" si="44">SUM(D10+D27+D33+D38+D39+D40)</f>
        <v>36</v>
      </c>
      <c r="E42" s="40">
        <f t="shared" si="44"/>
        <v>36</v>
      </c>
      <c r="F42" s="40">
        <f t="shared" si="44"/>
        <v>36</v>
      </c>
      <c r="G42" s="40">
        <f t="shared" si="44"/>
        <v>36</v>
      </c>
      <c r="H42" s="40">
        <f t="shared" si="44"/>
        <v>36</v>
      </c>
      <c r="I42" s="40">
        <f t="shared" si="44"/>
        <v>36</v>
      </c>
      <c r="J42" s="40">
        <f t="shared" si="44"/>
        <v>36</v>
      </c>
      <c r="K42" s="40">
        <f t="shared" si="44"/>
        <v>36</v>
      </c>
      <c r="L42" s="40">
        <f t="shared" si="44"/>
        <v>36</v>
      </c>
      <c r="M42" s="40">
        <f t="shared" si="44"/>
        <v>36</v>
      </c>
      <c r="N42" s="40">
        <f t="shared" si="44"/>
        <v>36</v>
      </c>
      <c r="O42" s="40">
        <f>SUM(O10+O27+O33+O38+O39+O40)</f>
        <v>36</v>
      </c>
      <c r="P42" s="40">
        <f t="shared" si="44"/>
        <v>36</v>
      </c>
      <c r="Q42" s="40">
        <f t="shared" si="44"/>
        <v>36</v>
      </c>
      <c r="R42" s="40">
        <f t="shared" si="44"/>
        <v>36</v>
      </c>
      <c r="S42" s="40">
        <f t="shared" si="44"/>
        <v>36</v>
      </c>
      <c r="T42" s="41" t="s">
        <v>88</v>
      </c>
      <c r="U42" s="76">
        <f>SUM(U10+U27+U33+U38+U40)</f>
        <v>612</v>
      </c>
      <c r="V42" s="40">
        <f>SUM(V10+V27+V33+V40)</f>
        <v>36</v>
      </c>
      <c r="W42" s="40">
        <f t="shared" ref="W42:AS42" si="45">SUM(W10+W27+W33+W40)</f>
        <v>36</v>
      </c>
      <c r="X42" s="40">
        <f t="shared" si="45"/>
        <v>36</v>
      </c>
      <c r="Y42" s="40">
        <f t="shared" si="45"/>
        <v>36</v>
      </c>
      <c r="Z42" s="40">
        <f t="shared" si="45"/>
        <v>36</v>
      </c>
      <c r="AA42" s="40">
        <f t="shared" si="45"/>
        <v>36</v>
      </c>
      <c r="AB42" s="40">
        <f t="shared" si="45"/>
        <v>36</v>
      </c>
      <c r="AC42" s="40">
        <f t="shared" si="45"/>
        <v>36</v>
      </c>
      <c r="AD42" s="40">
        <f t="shared" si="45"/>
        <v>36</v>
      </c>
      <c r="AE42" s="40">
        <f t="shared" si="45"/>
        <v>36</v>
      </c>
      <c r="AF42" s="40">
        <f t="shared" si="45"/>
        <v>36</v>
      </c>
      <c r="AG42" s="40">
        <f t="shared" si="45"/>
        <v>36</v>
      </c>
      <c r="AH42" s="40">
        <f t="shared" si="45"/>
        <v>36</v>
      </c>
      <c r="AI42" s="40">
        <f t="shared" si="45"/>
        <v>36</v>
      </c>
      <c r="AJ42" s="40">
        <f t="shared" si="45"/>
        <v>36</v>
      </c>
      <c r="AK42" s="40">
        <f t="shared" si="45"/>
        <v>36</v>
      </c>
      <c r="AL42" s="40">
        <f t="shared" si="45"/>
        <v>36</v>
      </c>
      <c r="AM42" s="40">
        <f t="shared" si="45"/>
        <v>36</v>
      </c>
      <c r="AN42" s="40">
        <f t="shared" si="45"/>
        <v>36</v>
      </c>
      <c r="AO42" s="40">
        <f t="shared" si="45"/>
        <v>36</v>
      </c>
      <c r="AP42" s="40">
        <f t="shared" si="45"/>
        <v>36</v>
      </c>
      <c r="AQ42" s="40">
        <f t="shared" si="45"/>
        <v>36</v>
      </c>
      <c r="AR42" s="40">
        <f t="shared" si="45"/>
        <v>36</v>
      </c>
      <c r="AS42" s="40">
        <f t="shared" si="45"/>
        <v>36</v>
      </c>
      <c r="AT42" s="71">
        <f t="shared" si="32"/>
        <v>864</v>
      </c>
      <c r="AU42" s="39">
        <f t="shared" si="10"/>
        <v>1476</v>
      </c>
    </row>
  </sheetData>
  <mergeCells count="21">
    <mergeCell ref="AP3:AP5"/>
    <mergeCell ref="A3:A9"/>
    <mergeCell ref="B3:B9"/>
    <mergeCell ref="G3:G5"/>
    <mergeCell ref="H3:J3"/>
    <mergeCell ref="K3:K5"/>
    <mergeCell ref="C3:C5"/>
    <mergeCell ref="P3:P5"/>
    <mergeCell ref="U3:X3"/>
    <mergeCell ref="Y3:AB3"/>
    <mergeCell ref="AT3:AT5"/>
    <mergeCell ref="AU3:AU5"/>
    <mergeCell ref="C6:AT6"/>
    <mergeCell ref="C8:AT8"/>
    <mergeCell ref="AC3:AF3"/>
    <mergeCell ref="AG3:AG5"/>
    <mergeCell ref="AH3:AJ3"/>
    <mergeCell ref="AK3:AK5"/>
    <mergeCell ref="AL3:AO3"/>
    <mergeCell ref="L3:O3"/>
    <mergeCell ref="T3:T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9"/>
  <sheetViews>
    <sheetView zoomScale="89" zoomScaleNormal="89" workbookViewId="0">
      <selection activeCell="G17" sqref="G17"/>
    </sheetView>
  </sheetViews>
  <sheetFormatPr defaultRowHeight="15"/>
  <cols>
    <col min="1" max="1" width="11.85546875" customWidth="1"/>
    <col min="2" max="2" width="37.85546875" customWidth="1"/>
    <col min="3" max="3" width="4.28515625" customWidth="1"/>
    <col min="4" max="5" width="3.7109375" customWidth="1"/>
    <col min="6" max="6" width="3.42578125" customWidth="1"/>
    <col min="7" max="7" width="4.140625" customWidth="1"/>
    <col min="8" max="8" width="3.5703125" customWidth="1"/>
    <col min="9" max="9" width="4" customWidth="1"/>
    <col min="10" max="10" width="4.42578125" customWidth="1"/>
    <col min="11" max="12" width="3.85546875" customWidth="1"/>
    <col min="13" max="15" width="3.5703125" customWidth="1"/>
    <col min="16" max="16" width="3.7109375" customWidth="1"/>
    <col min="17" max="18" width="3.42578125" customWidth="1"/>
    <col min="19" max="19" width="4" customWidth="1"/>
    <col min="20" max="20" width="4.85546875" customWidth="1"/>
    <col min="21" max="21" width="5.28515625" customWidth="1"/>
    <col min="22" max="23" width="3.42578125" customWidth="1"/>
    <col min="24" max="24" width="3.85546875" customWidth="1"/>
    <col min="25" max="25" width="3.7109375" customWidth="1"/>
    <col min="26" max="27" width="3.28515625" customWidth="1"/>
    <col min="28" max="28" width="3.5703125" customWidth="1"/>
    <col min="29" max="29" width="3.85546875" customWidth="1"/>
    <col min="30" max="30" width="3.7109375" customWidth="1"/>
    <col min="31" max="31" width="3.28515625" customWidth="1"/>
    <col min="32" max="34" width="3.140625" customWidth="1"/>
    <col min="35" max="35" width="3.42578125" customWidth="1"/>
    <col min="36" max="36" width="3.140625" customWidth="1"/>
    <col min="37" max="37" width="3.28515625" customWidth="1"/>
    <col min="38" max="39" width="3.140625" customWidth="1"/>
    <col min="40" max="41" width="3.5703125" customWidth="1"/>
    <col min="42" max="42" width="3.28515625" customWidth="1"/>
    <col min="43" max="43" width="3.42578125" customWidth="1"/>
    <col min="44" max="44" width="4.140625" customWidth="1"/>
    <col min="45" max="45" width="3.5703125" customWidth="1"/>
    <col min="46" max="46" width="8.5703125" customWidth="1"/>
  </cols>
  <sheetData>
    <row r="1" spans="1:47" ht="15.75">
      <c r="B1" s="30" t="s">
        <v>128</v>
      </c>
    </row>
    <row r="3" spans="1:47" ht="25.5" customHeight="1">
      <c r="A3" s="128" t="s">
        <v>0</v>
      </c>
      <c r="B3" s="131" t="s">
        <v>1</v>
      </c>
      <c r="C3" s="134" t="s">
        <v>131</v>
      </c>
      <c r="D3" s="103"/>
      <c r="E3" s="103" t="s">
        <v>2</v>
      </c>
      <c r="F3" s="103"/>
      <c r="G3" s="135" t="s">
        <v>132</v>
      </c>
      <c r="H3" s="122" t="s">
        <v>3</v>
      </c>
      <c r="I3" s="123"/>
      <c r="J3" s="124"/>
      <c r="K3" s="116" t="s">
        <v>133</v>
      </c>
      <c r="L3" s="122" t="s">
        <v>4</v>
      </c>
      <c r="M3" s="123"/>
      <c r="N3" s="123"/>
      <c r="O3" s="124"/>
      <c r="P3" s="136" t="s">
        <v>134</v>
      </c>
      <c r="Q3" s="103"/>
      <c r="R3" s="103" t="s">
        <v>5</v>
      </c>
      <c r="S3" s="104"/>
      <c r="T3" s="116" t="s">
        <v>135</v>
      </c>
      <c r="U3" s="122" t="s">
        <v>6</v>
      </c>
      <c r="V3" s="123"/>
      <c r="W3" s="123"/>
      <c r="X3" s="124"/>
      <c r="Y3" s="125" t="s">
        <v>8</v>
      </c>
      <c r="Z3" s="126"/>
      <c r="AA3" s="126"/>
      <c r="AB3" s="127"/>
      <c r="AC3" s="107" t="s">
        <v>9</v>
      </c>
      <c r="AD3" s="108"/>
      <c r="AE3" s="108"/>
      <c r="AF3" s="109"/>
      <c r="AG3" s="119" t="s">
        <v>136</v>
      </c>
      <c r="AH3" s="107" t="s">
        <v>10</v>
      </c>
      <c r="AI3" s="108"/>
      <c r="AJ3" s="109"/>
      <c r="AK3" s="116" t="s">
        <v>137</v>
      </c>
      <c r="AL3" s="107" t="s">
        <v>11</v>
      </c>
      <c r="AM3" s="108"/>
      <c r="AN3" s="108"/>
      <c r="AO3" s="109"/>
      <c r="AP3" s="116" t="s">
        <v>138</v>
      </c>
      <c r="AQ3" s="105"/>
      <c r="AR3" s="105" t="s">
        <v>12</v>
      </c>
      <c r="AS3" s="106"/>
      <c r="AT3" s="110" t="s">
        <v>87</v>
      </c>
      <c r="AU3" s="110" t="s">
        <v>13</v>
      </c>
    </row>
    <row r="4" spans="1:47">
      <c r="A4" s="129"/>
      <c r="B4" s="132"/>
      <c r="C4" s="137"/>
      <c r="D4" s="4">
        <v>7</v>
      </c>
      <c r="E4" s="4">
        <v>14</v>
      </c>
      <c r="F4" s="4">
        <v>21</v>
      </c>
      <c r="G4" s="138"/>
      <c r="H4" s="4">
        <v>5</v>
      </c>
      <c r="I4" s="4">
        <v>12</v>
      </c>
      <c r="J4" s="4">
        <v>19</v>
      </c>
      <c r="K4" s="117"/>
      <c r="L4" s="4">
        <v>2</v>
      </c>
      <c r="M4" s="4">
        <v>9</v>
      </c>
      <c r="N4" s="4">
        <v>16</v>
      </c>
      <c r="O4" s="4">
        <v>23</v>
      </c>
      <c r="P4" s="136"/>
      <c r="Q4" s="4">
        <v>7</v>
      </c>
      <c r="R4" s="4">
        <v>14</v>
      </c>
      <c r="S4" s="4">
        <v>21</v>
      </c>
      <c r="T4" s="117"/>
      <c r="U4" s="4">
        <v>4</v>
      </c>
      <c r="V4" s="4">
        <v>11</v>
      </c>
      <c r="W4" s="4">
        <v>18</v>
      </c>
      <c r="X4" s="4">
        <v>25</v>
      </c>
      <c r="Y4" s="1">
        <v>1</v>
      </c>
      <c r="Z4" s="1">
        <v>8</v>
      </c>
      <c r="AA4" s="1">
        <v>15</v>
      </c>
      <c r="AB4" s="1">
        <v>22</v>
      </c>
      <c r="AC4" s="1">
        <v>1</v>
      </c>
      <c r="AD4" s="1">
        <v>8</v>
      </c>
      <c r="AE4" s="1">
        <v>15</v>
      </c>
      <c r="AF4" s="1">
        <v>22</v>
      </c>
      <c r="AG4" s="120"/>
      <c r="AH4" s="1">
        <v>5</v>
      </c>
      <c r="AI4" s="1">
        <v>12</v>
      </c>
      <c r="AJ4" s="1">
        <v>19</v>
      </c>
      <c r="AK4" s="117"/>
      <c r="AL4" s="1">
        <v>3</v>
      </c>
      <c r="AM4" s="1">
        <v>10</v>
      </c>
      <c r="AN4" s="1">
        <v>17</v>
      </c>
      <c r="AO4" s="1">
        <v>24</v>
      </c>
      <c r="AP4" s="117"/>
      <c r="AQ4" s="1">
        <v>7</v>
      </c>
      <c r="AR4" s="1">
        <v>14</v>
      </c>
      <c r="AS4" s="1">
        <v>21</v>
      </c>
      <c r="AT4" s="111"/>
      <c r="AU4" s="111"/>
    </row>
    <row r="5" spans="1:47">
      <c r="A5" s="129"/>
      <c r="B5" s="132"/>
      <c r="C5" s="139"/>
      <c r="D5" s="4">
        <v>13</v>
      </c>
      <c r="E5" s="4">
        <v>20</v>
      </c>
      <c r="F5" s="4">
        <v>27</v>
      </c>
      <c r="G5" s="140"/>
      <c r="H5" s="4">
        <v>11</v>
      </c>
      <c r="I5" s="4">
        <v>18</v>
      </c>
      <c r="J5" s="4">
        <v>25</v>
      </c>
      <c r="K5" s="118"/>
      <c r="L5" s="4">
        <v>8</v>
      </c>
      <c r="M5" s="4">
        <v>15</v>
      </c>
      <c r="N5" s="4">
        <v>22</v>
      </c>
      <c r="O5" s="4">
        <v>29</v>
      </c>
      <c r="P5" s="136"/>
      <c r="Q5" s="4">
        <v>13</v>
      </c>
      <c r="R5" s="4">
        <v>20</v>
      </c>
      <c r="S5" s="4">
        <v>27</v>
      </c>
      <c r="T5" s="118"/>
      <c r="U5" s="4">
        <v>10</v>
      </c>
      <c r="V5" s="4">
        <v>17</v>
      </c>
      <c r="W5" s="4">
        <v>24</v>
      </c>
      <c r="X5" s="4">
        <v>31</v>
      </c>
      <c r="Y5" s="1">
        <v>7</v>
      </c>
      <c r="Z5" s="1">
        <v>14</v>
      </c>
      <c r="AA5" s="1">
        <v>21</v>
      </c>
      <c r="AB5" s="1">
        <v>28</v>
      </c>
      <c r="AC5" s="1">
        <v>7</v>
      </c>
      <c r="AD5" s="1">
        <v>14</v>
      </c>
      <c r="AE5" s="1">
        <v>21</v>
      </c>
      <c r="AF5" s="1">
        <v>28</v>
      </c>
      <c r="AG5" s="121"/>
      <c r="AH5" s="1">
        <v>11</v>
      </c>
      <c r="AI5" s="1">
        <v>18</v>
      </c>
      <c r="AJ5" s="1">
        <v>25</v>
      </c>
      <c r="AK5" s="118"/>
      <c r="AL5" s="1">
        <v>9</v>
      </c>
      <c r="AM5" s="1">
        <v>16</v>
      </c>
      <c r="AN5" s="1">
        <v>23</v>
      </c>
      <c r="AO5" s="1">
        <v>30</v>
      </c>
      <c r="AP5" s="118"/>
      <c r="AQ5" s="1">
        <v>13</v>
      </c>
      <c r="AR5" s="1">
        <v>20</v>
      </c>
      <c r="AS5" s="1">
        <v>27</v>
      </c>
      <c r="AT5" s="112"/>
      <c r="AU5" s="112"/>
    </row>
    <row r="6" spans="1:47">
      <c r="A6" s="129"/>
      <c r="B6" s="132"/>
      <c r="C6" s="113" t="s">
        <v>14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5"/>
      <c r="AU6" s="1"/>
    </row>
    <row r="7" spans="1:47">
      <c r="A7" s="129"/>
      <c r="B7" s="132"/>
      <c r="C7" s="5">
        <v>36</v>
      </c>
      <c r="D7" s="4">
        <v>37</v>
      </c>
      <c r="E7" s="4">
        <v>38</v>
      </c>
      <c r="F7" s="4">
        <v>39</v>
      </c>
      <c r="G7" s="4">
        <v>40</v>
      </c>
      <c r="H7" s="4">
        <v>41</v>
      </c>
      <c r="I7" s="4">
        <v>42</v>
      </c>
      <c r="J7" s="4">
        <v>43</v>
      </c>
      <c r="K7" s="4">
        <v>44</v>
      </c>
      <c r="L7" s="4">
        <v>45</v>
      </c>
      <c r="M7" s="4">
        <v>46</v>
      </c>
      <c r="N7" s="4">
        <v>47</v>
      </c>
      <c r="O7" s="4">
        <v>48</v>
      </c>
      <c r="P7" s="4">
        <v>49</v>
      </c>
      <c r="Q7" s="4">
        <v>50</v>
      </c>
      <c r="R7" s="4">
        <v>51</v>
      </c>
      <c r="S7" s="4">
        <v>52</v>
      </c>
      <c r="T7" s="4">
        <v>1</v>
      </c>
      <c r="U7" s="4">
        <v>2</v>
      </c>
      <c r="V7" s="4">
        <v>3</v>
      </c>
      <c r="W7" s="4">
        <v>4</v>
      </c>
      <c r="X7" s="1">
        <v>5</v>
      </c>
      <c r="Y7" s="1">
        <v>6</v>
      </c>
      <c r="Z7" s="1">
        <v>7</v>
      </c>
      <c r="AA7" s="1">
        <v>8</v>
      </c>
      <c r="AB7" s="1">
        <v>9</v>
      </c>
      <c r="AC7" s="1">
        <v>10</v>
      </c>
      <c r="AD7" s="1">
        <v>11</v>
      </c>
      <c r="AE7" s="1">
        <v>12</v>
      </c>
      <c r="AF7" s="1">
        <v>13</v>
      </c>
      <c r="AG7" s="1">
        <v>14</v>
      </c>
      <c r="AH7" s="1">
        <v>15</v>
      </c>
      <c r="AI7" s="1">
        <v>16</v>
      </c>
      <c r="AJ7" s="1">
        <v>17</v>
      </c>
      <c r="AK7" s="1">
        <v>18</v>
      </c>
      <c r="AL7" s="1">
        <v>19</v>
      </c>
      <c r="AM7" s="1">
        <v>20</v>
      </c>
      <c r="AN7" s="1">
        <v>21</v>
      </c>
      <c r="AO7" s="1">
        <v>22</v>
      </c>
      <c r="AP7" s="1">
        <v>23</v>
      </c>
      <c r="AQ7" s="1">
        <v>24</v>
      </c>
      <c r="AR7" s="1">
        <v>25</v>
      </c>
      <c r="AS7" s="1">
        <v>26</v>
      </c>
      <c r="AT7" s="1"/>
      <c r="AU7" s="1"/>
    </row>
    <row r="8" spans="1:47">
      <c r="A8" s="129"/>
      <c r="B8" s="132"/>
      <c r="C8" s="113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5"/>
      <c r="AU8" s="1"/>
    </row>
    <row r="9" spans="1:47">
      <c r="A9" s="130"/>
      <c r="B9" s="133"/>
      <c r="C9" s="5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  <c r="S9" s="4">
        <v>17</v>
      </c>
      <c r="T9" s="4">
        <v>18</v>
      </c>
      <c r="U9" s="4">
        <v>19</v>
      </c>
      <c r="V9" s="4">
        <v>20</v>
      </c>
      <c r="W9" s="4">
        <v>21</v>
      </c>
      <c r="X9" s="1">
        <v>22</v>
      </c>
      <c r="Y9" s="1">
        <v>23</v>
      </c>
      <c r="Z9" s="1">
        <v>24</v>
      </c>
      <c r="AA9" s="1">
        <v>25</v>
      </c>
      <c r="AB9" s="1">
        <v>26</v>
      </c>
      <c r="AC9" s="1">
        <v>27</v>
      </c>
      <c r="AD9" s="1">
        <v>28</v>
      </c>
      <c r="AE9" s="1">
        <v>29</v>
      </c>
      <c r="AF9" s="1">
        <v>30</v>
      </c>
      <c r="AG9" s="1">
        <v>31</v>
      </c>
      <c r="AH9" s="1">
        <v>32</v>
      </c>
      <c r="AI9" s="1">
        <v>33</v>
      </c>
      <c r="AJ9" s="1">
        <v>34</v>
      </c>
      <c r="AK9" s="1">
        <v>35</v>
      </c>
      <c r="AL9" s="1">
        <v>36</v>
      </c>
      <c r="AM9" s="1">
        <v>37</v>
      </c>
      <c r="AN9" s="1">
        <v>38</v>
      </c>
      <c r="AO9" s="1">
        <v>39</v>
      </c>
      <c r="AP9" s="1">
        <v>40</v>
      </c>
      <c r="AQ9" s="1">
        <v>41</v>
      </c>
      <c r="AR9" s="1">
        <v>42</v>
      </c>
      <c r="AS9" s="1">
        <v>43</v>
      </c>
      <c r="AT9" s="1"/>
      <c r="AU9" s="1"/>
    </row>
    <row r="10" spans="1:47" ht="28.5">
      <c r="A10" s="66" t="s">
        <v>103</v>
      </c>
      <c r="B10" s="84" t="s">
        <v>104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37" t="s">
        <v>88</v>
      </c>
      <c r="U10" s="76">
        <f>SUM(U11+U19+U21+U25)</f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71">
        <f>SUM(AT11+AT19+AT21+AT25)</f>
        <v>0</v>
      </c>
      <c r="AU10" s="39">
        <f t="shared" ref="AU10:AU26" si="0">AT10+U10</f>
        <v>0</v>
      </c>
    </row>
    <row r="11" spans="1:47">
      <c r="A11" s="66" t="s">
        <v>105</v>
      </c>
      <c r="B11" s="84" t="s">
        <v>106</v>
      </c>
      <c r="C11" s="89">
        <f>SUM(C12:C18)</f>
        <v>0</v>
      </c>
      <c r="D11" s="89">
        <f t="shared" ref="D11:S11" si="1">D12+D13+D14+D15+D16+D17+D18+D21+D22</f>
        <v>0</v>
      </c>
      <c r="E11" s="89">
        <f t="shared" si="1"/>
        <v>0</v>
      </c>
      <c r="F11" s="89">
        <f t="shared" si="1"/>
        <v>0</v>
      </c>
      <c r="G11" s="89">
        <f t="shared" si="1"/>
        <v>0</v>
      </c>
      <c r="H11" s="89">
        <f t="shared" si="1"/>
        <v>0</v>
      </c>
      <c r="I11" s="89">
        <f t="shared" si="1"/>
        <v>0</v>
      </c>
      <c r="J11" s="89">
        <f t="shared" si="1"/>
        <v>0</v>
      </c>
      <c r="K11" s="89">
        <f t="shared" si="1"/>
        <v>0</v>
      </c>
      <c r="L11" s="89">
        <f t="shared" si="1"/>
        <v>0</v>
      </c>
      <c r="M11" s="89">
        <f t="shared" si="1"/>
        <v>0</v>
      </c>
      <c r="N11" s="89">
        <f t="shared" si="1"/>
        <v>0</v>
      </c>
      <c r="O11" s="89">
        <f t="shared" si="1"/>
        <v>0</v>
      </c>
      <c r="P11" s="89">
        <f t="shared" si="1"/>
        <v>0</v>
      </c>
      <c r="Q11" s="89">
        <f t="shared" si="1"/>
        <v>0</v>
      </c>
      <c r="R11" s="89">
        <f t="shared" si="1"/>
        <v>0</v>
      </c>
      <c r="S11" s="89">
        <f t="shared" si="1"/>
        <v>0</v>
      </c>
      <c r="T11" s="42" t="s">
        <v>88</v>
      </c>
      <c r="U11" s="76">
        <f>SUM(U12:U18)</f>
        <v>0</v>
      </c>
      <c r="V11" s="89">
        <f>SUM(V12:V18)</f>
        <v>0</v>
      </c>
      <c r="W11" s="89">
        <f t="shared" ref="W11:AS11" si="2">W12+W13+W14+W15+W16+W17+W18+W21+W22</f>
        <v>0</v>
      </c>
      <c r="X11" s="89">
        <f t="shared" si="2"/>
        <v>0</v>
      </c>
      <c r="Y11" s="89">
        <f t="shared" si="2"/>
        <v>0</v>
      </c>
      <c r="Z11" s="89">
        <f t="shared" si="2"/>
        <v>0</v>
      </c>
      <c r="AA11" s="89">
        <f t="shared" si="2"/>
        <v>0</v>
      </c>
      <c r="AB11" s="89">
        <f t="shared" si="2"/>
        <v>0</v>
      </c>
      <c r="AC11" s="89">
        <f t="shared" si="2"/>
        <v>0</v>
      </c>
      <c r="AD11" s="89">
        <f t="shared" si="2"/>
        <v>0</v>
      </c>
      <c r="AE11" s="89">
        <f t="shared" si="2"/>
        <v>0</v>
      </c>
      <c r="AF11" s="89">
        <f t="shared" si="2"/>
        <v>0</v>
      </c>
      <c r="AG11" s="89">
        <f t="shared" si="2"/>
        <v>0</v>
      </c>
      <c r="AH11" s="89">
        <f t="shared" si="2"/>
        <v>0</v>
      </c>
      <c r="AI11" s="89">
        <f t="shared" si="2"/>
        <v>0</v>
      </c>
      <c r="AJ11" s="89">
        <f t="shared" si="2"/>
        <v>0</v>
      </c>
      <c r="AK11" s="89">
        <f t="shared" si="2"/>
        <v>0</v>
      </c>
      <c r="AL11" s="89">
        <f t="shared" si="2"/>
        <v>0</v>
      </c>
      <c r="AM11" s="89">
        <f>SUM(AM12:AM18)</f>
        <v>0</v>
      </c>
      <c r="AN11" s="89">
        <f t="shared" si="2"/>
        <v>0</v>
      </c>
      <c r="AO11" s="89">
        <f t="shared" si="2"/>
        <v>0</v>
      </c>
      <c r="AP11" s="89">
        <f t="shared" si="2"/>
        <v>0</v>
      </c>
      <c r="AQ11" s="89">
        <f t="shared" si="2"/>
        <v>0</v>
      </c>
      <c r="AR11" s="89">
        <f t="shared" si="2"/>
        <v>0</v>
      </c>
      <c r="AS11" s="89">
        <f t="shared" si="2"/>
        <v>0</v>
      </c>
      <c r="AT11" s="71">
        <f>SUM(AT12:AT18)</f>
        <v>0</v>
      </c>
      <c r="AU11" s="39">
        <f>AT11+U11</f>
        <v>0</v>
      </c>
    </row>
    <row r="12" spans="1:47">
      <c r="A12" s="65" t="s">
        <v>95</v>
      </c>
      <c r="B12" s="83" t="s">
        <v>16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2" t="s">
        <v>88</v>
      </c>
      <c r="U12" s="76">
        <f>SUM(U13:U19)</f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79"/>
      <c r="AR12" s="79"/>
      <c r="AS12" s="46"/>
      <c r="AT12" s="71">
        <f>SUM(V12:AS12)</f>
        <v>0</v>
      </c>
      <c r="AU12" s="39">
        <f t="shared" si="0"/>
        <v>0</v>
      </c>
    </row>
    <row r="13" spans="1:47">
      <c r="A13" s="65" t="s">
        <v>96</v>
      </c>
      <c r="B13" s="83" t="s">
        <v>17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2" t="s">
        <v>88</v>
      </c>
      <c r="U13" s="76">
        <f t="shared" ref="U13:U16" si="3">SUM(U14:U20)</f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71">
        <f t="shared" ref="AT13:AT26" si="4">SUM(V13:AS13)</f>
        <v>0</v>
      </c>
      <c r="AU13" s="39">
        <f t="shared" si="0"/>
        <v>0</v>
      </c>
    </row>
    <row r="14" spans="1:47">
      <c r="A14" s="65" t="s">
        <v>97</v>
      </c>
      <c r="B14" s="83" t="s">
        <v>18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2" t="s">
        <v>88</v>
      </c>
      <c r="U14" s="76">
        <f t="shared" si="3"/>
        <v>0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71">
        <f t="shared" si="4"/>
        <v>0</v>
      </c>
      <c r="AU14" s="39">
        <f t="shared" si="0"/>
        <v>0</v>
      </c>
    </row>
    <row r="15" spans="1:47">
      <c r="A15" s="65" t="s">
        <v>98</v>
      </c>
      <c r="B15" s="83" t="s">
        <v>19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2" t="s">
        <v>88</v>
      </c>
      <c r="U15" s="76">
        <f t="shared" si="3"/>
        <v>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71">
        <f t="shared" si="4"/>
        <v>0</v>
      </c>
      <c r="AU15" s="39">
        <f t="shared" si="0"/>
        <v>0</v>
      </c>
    </row>
    <row r="16" spans="1:47">
      <c r="A16" s="65" t="s">
        <v>99</v>
      </c>
      <c r="B16" s="83" t="s">
        <v>23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2" t="s">
        <v>88</v>
      </c>
      <c r="U16" s="76">
        <f t="shared" si="3"/>
        <v>0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71">
        <f t="shared" si="4"/>
        <v>0</v>
      </c>
      <c r="AU16" s="39">
        <f t="shared" si="0"/>
        <v>0</v>
      </c>
    </row>
    <row r="17" spans="1:47" ht="28.5">
      <c r="A17" s="65" t="s">
        <v>100</v>
      </c>
      <c r="B17" s="83" t="s">
        <v>101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2" t="s">
        <v>88</v>
      </c>
      <c r="U17" s="76">
        <f t="shared" ref="U17:U31" si="5">SUM(C17:S17)</f>
        <v>0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71">
        <f t="shared" si="4"/>
        <v>0</v>
      </c>
      <c r="AU17" s="39">
        <f t="shared" si="0"/>
        <v>0</v>
      </c>
    </row>
    <row r="18" spans="1:47">
      <c r="A18" s="65" t="s">
        <v>102</v>
      </c>
      <c r="B18" s="83" t="s">
        <v>94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2" t="s">
        <v>88</v>
      </c>
      <c r="U18" s="76">
        <f t="shared" si="5"/>
        <v>0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71">
        <f t="shared" si="4"/>
        <v>0</v>
      </c>
      <c r="AU18" s="39">
        <f t="shared" si="0"/>
        <v>0</v>
      </c>
    </row>
    <row r="19" spans="1:47" ht="28.5">
      <c r="A19" s="68" t="s">
        <v>105</v>
      </c>
      <c r="B19" s="85" t="s">
        <v>107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42" t="s">
        <v>88</v>
      </c>
      <c r="U19" s="76">
        <f t="shared" si="5"/>
        <v>0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71">
        <f t="shared" si="4"/>
        <v>0</v>
      </c>
      <c r="AU19" s="39">
        <f t="shared" si="0"/>
        <v>0</v>
      </c>
    </row>
    <row r="20" spans="1:47">
      <c r="A20" s="70" t="s">
        <v>108</v>
      </c>
      <c r="B20" s="83" t="s">
        <v>109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2" t="s">
        <v>88</v>
      </c>
      <c r="U20" s="76">
        <f t="shared" si="5"/>
        <v>0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71">
        <f t="shared" si="4"/>
        <v>0</v>
      </c>
      <c r="AU20" s="39">
        <f t="shared" si="0"/>
        <v>0</v>
      </c>
    </row>
    <row r="21" spans="1:47">
      <c r="A21" s="66" t="s">
        <v>105</v>
      </c>
      <c r="B21" s="84" t="s">
        <v>110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42" t="s">
        <v>88</v>
      </c>
      <c r="U21" s="76">
        <f t="shared" si="5"/>
        <v>0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71">
        <f t="shared" si="4"/>
        <v>0</v>
      </c>
      <c r="AU21" s="39">
        <f t="shared" si="0"/>
        <v>0</v>
      </c>
    </row>
    <row r="22" spans="1:47">
      <c r="A22" s="65" t="s">
        <v>111</v>
      </c>
      <c r="B22" s="83" t="s">
        <v>20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2" t="s">
        <v>88</v>
      </c>
      <c r="U22" s="76">
        <f t="shared" si="5"/>
        <v>0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79"/>
      <c r="AS22" s="46"/>
      <c r="AT22" s="71">
        <f t="shared" si="4"/>
        <v>0</v>
      </c>
      <c r="AU22" s="39">
        <f t="shared" si="0"/>
        <v>0</v>
      </c>
    </row>
    <row r="23" spans="1:47">
      <c r="A23" s="65" t="s">
        <v>112</v>
      </c>
      <c r="B23" s="83" t="s">
        <v>113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2" t="s">
        <v>88</v>
      </c>
      <c r="U23" s="76">
        <f t="shared" si="5"/>
        <v>0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71">
        <f t="shared" si="4"/>
        <v>0</v>
      </c>
      <c r="AU23" s="39">
        <f t="shared" si="0"/>
        <v>0</v>
      </c>
    </row>
    <row r="24" spans="1:47">
      <c r="A24" s="65" t="s">
        <v>114</v>
      </c>
      <c r="B24" s="83" t="s">
        <v>21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2" t="s">
        <v>88</v>
      </c>
      <c r="U24" s="76">
        <f t="shared" si="5"/>
        <v>0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71">
        <f t="shared" si="4"/>
        <v>0</v>
      </c>
      <c r="AU24" s="39">
        <f t="shared" si="0"/>
        <v>0</v>
      </c>
    </row>
    <row r="25" spans="1:47" ht="28.5">
      <c r="A25" s="68" t="s">
        <v>115</v>
      </c>
      <c r="B25" s="85" t="s">
        <v>116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42" t="s">
        <v>88</v>
      </c>
      <c r="U25" s="76">
        <f t="shared" si="5"/>
        <v>0</v>
      </c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71">
        <f t="shared" si="4"/>
        <v>0</v>
      </c>
      <c r="AU25" s="39">
        <f t="shared" si="0"/>
        <v>0</v>
      </c>
    </row>
    <row r="26" spans="1:47">
      <c r="A26" s="65" t="s">
        <v>117</v>
      </c>
      <c r="B26" s="83" t="s">
        <v>118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2" t="s">
        <v>88</v>
      </c>
      <c r="U26" s="76">
        <f t="shared" si="5"/>
        <v>0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71">
        <f t="shared" si="4"/>
        <v>0</v>
      </c>
      <c r="AU26" s="39">
        <f t="shared" si="0"/>
        <v>0</v>
      </c>
    </row>
    <row r="27" spans="1:47">
      <c r="A27" s="43" t="s">
        <v>24</v>
      </c>
      <c r="B27" s="44" t="s">
        <v>25</v>
      </c>
      <c r="C27" s="48">
        <f>SUM(C28:C35)</f>
        <v>8</v>
      </c>
      <c r="D27" s="48">
        <f t="shared" ref="D27:S27" si="6">SUM(D28:D35)</f>
        <v>8</v>
      </c>
      <c r="E27" s="48">
        <f t="shared" si="6"/>
        <v>8</v>
      </c>
      <c r="F27" s="48">
        <f t="shared" si="6"/>
        <v>8</v>
      </c>
      <c r="G27" s="48">
        <f t="shared" si="6"/>
        <v>8</v>
      </c>
      <c r="H27" s="48">
        <f t="shared" si="6"/>
        <v>8</v>
      </c>
      <c r="I27" s="48">
        <f t="shared" si="6"/>
        <v>7</v>
      </c>
      <c r="J27" s="48">
        <f t="shared" si="6"/>
        <v>6</v>
      </c>
      <c r="K27" s="48">
        <f t="shared" si="6"/>
        <v>6</v>
      </c>
      <c r="L27" s="48">
        <f t="shared" si="6"/>
        <v>6</v>
      </c>
      <c r="M27" s="48">
        <f t="shared" si="6"/>
        <v>6</v>
      </c>
      <c r="N27" s="48">
        <f t="shared" si="6"/>
        <v>5</v>
      </c>
      <c r="O27" s="48">
        <f t="shared" si="6"/>
        <v>5</v>
      </c>
      <c r="P27" s="48">
        <f t="shared" si="6"/>
        <v>0</v>
      </c>
      <c r="Q27" s="48">
        <f t="shared" si="6"/>
        <v>0</v>
      </c>
      <c r="R27" s="48">
        <f t="shared" si="6"/>
        <v>0</v>
      </c>
      <c r="S27" s="48">
        <f t="shared" si="6"/>
        <v>0</v>
      </c>
      <c r="T27" s="37" t="s">
        <v>88</v>
      </c>
      <c r="U27" s="76">
        <f>SUM(C27:S27)</f>
        <v>89</v>
      </c>
      <c r="V27" s="48">
        <f>SUM(V28:V35)</f>
        <v>0</v>
      </c>
      <c r="W27" s="48">
        <f t="shared" ref="W27:AS27" si="7">SUM(W28:W35)</f>
        <v>0</v>
      </c>
      <c r="X27" s="48">
        <f t="shared" si="7"/>
        <v>0</v>
      </c>
      <c r="Y27" s="48">
        <f t="shared" si="7"/>
        <v>0</v>
      </c>
      <c r="Z27" s="48">
        <f t="shared" si="7"/>
        <v>0</v>
      </c>
      <c r="AA27" s="48">
        <f t="shared" si="7"/>
        <v>0</v>
      </c>
      <c r="AB27" s="48">
        <f t="shared" si="7"/>
        <v>0</v>
      </c>
      <c r="AC27" s="48">
        <f t="shared" si="7"/>
        <v>3</v>
      </c>
      <c r="AD27" s="48">
        <f t="shared" si="7"/>
        <v>3</v>
      </c>
      <c r="AE27" s="48">
        <f t="shared" si="7"/>
        <v>3</v>
      </c>
      <c r="AF27" s="48">
        <f t="shared" si="7"/>
        <v>3</v>
      </c>
      <c r="AG27" s="48">
        <f t="shared" si="7"/>
        <v>4</v>
      </c>
      <c r="AH27" s="48">
        <f t="shared" si="7"/>
        <v>5</v>
      </c>
      <c r="AI27" s="48">
        <f t="shared" si="7"/>
        <v>5</v>
      </c>
      <c r="AJ27" s="48">
        <f t="shared" si="7"/>
        <v>5</v>
      </c>
      <c r="AK27" s="48">
        <f t="shared" si="7"/>
        <v>5</v>
      </c>
      <c r="AL27" s="48">
        <f t="shared" si="7"/>
        <v>5</v>
      </c>
      <c r="AM27" s="48">
        <f t="shared" si="7"/>
        <v>0</v>
      </c>
      <c r="AN27" s="48">
        <f t="shared" si="7"/>
        <v>0</v>
      </c>
      <c r="AO27" s="48">
        <f t="shared" si="7"/>
        <v>0</v>
      </c>
      <c r="AP27" s="48">
        <f t="shared" si="7"/>
        <v>0</v>
      </c>
      <c r="AQ27" s="48">
        <f t="shared" si="7"/>
        <v>0</v>
      </c>
      <c r="AR27" s="48">
        <f t="shared" si="7"/>
        <v>0</v>
      </c>
      <c r="AS27" s="48">
        <f t="shared" si="7"/>
        <v>0</v>
      </c>
      <c r="AT27" s="71">
        <f>SUM(V27:AS27)</f>
        <v>41</v>
      </c>
      <c r="AU27" s="39">
        <f>AT27+U27</f>
        <v>130</v>
      </c>
    </row>
    <row r="28" spans="1:47" ht="30">
      <c r="A28" s="12" t="s">
        <v>26</v>
      </c>
      <c r="B28" s="18" t="s">
        <v>27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1" t="s">
        <v>88</v>
      </c>
      <c r="U28" s="76">
        <f t="shared" si="5"/>
        <v>0</v>
      </c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71">
        <f t="shared" ref="AT28:AT49" si="8">SUM(V28:AS28)</f>
        <v>0</v>
      </c>
      <c r="AU28" s="39">
        <f t="shared" ref="AU28:AU49" si="9">AT28+U28</f>
        <v>0</v>
      </c>
    </row>
    <row r="29" spans="1:47" ht="30">
      <c r="A29" s="12" t="s">
        <v>28</v>
      </c>
      <c r="B29" s="18" t="s">
        <v>29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1" t="s">
        <v>88</v>
      </c>
      <c r="U29" s="76">
        <f t="shared" si="5"/>
        <v>0</v>
      </c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71">
        <f t="shared" si="8"/>
        <v>0</v>
      </c>
      <c r="AU29" s="39">
        <f t="shared" si="9"/>
        <v>0</v>
      </c>
    </row>
    <row r="30" spans="1:47" ht="28.5">
      <c r="A30" s="65" t="s">
        <v>119</v>
      </c>
      <c r="B30" s="83" t="s">
        <v>120</v>
      </c>
      <c r="C30" s="47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41" t="s">
        <v>88</v>
      </c>
      <c r="U30" s="76">
        <f t="shared" si="5"/>
        <v>0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79"/>
      <c r="AS30" s="46"/>
      <c r="AT30" s="71">
        <f t="shared" si="8"/>
        <v>0</v>
      </c>
      <c r="AU30" s="39">
        <f t="shared" si="9"/>
        <v>0</v>
      </c>
    </row>
    <row r="31" spans="1:47">
      <c r="A31" s="65" t="s">
        <v>92</v>
      </c>
      <c r="B31" s="83" t="s">
        <v>32</v>
      </c>
      <c r="C31" s="47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41" t="s">
        <v>88</v>
      </c>
      <c r="U31" s="76">
        <f t="shared" si="5"/>
        <v>0</v>
      </c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71">
        <f t="shared" si="8"/>
        <v>0</v>
      </c>
      <c r="AU31" s="39">
        <f t="shared" si="9"/>
        <v>0</v>
      </c>
    </row>
    <row r="32" spans="1:47">
      <c r="A32" s="65" t="s">
        <v>33</v>
      </c>
      <c r="B32" s="83" t="s">
        <v>34</v>
      </c>
      <c r="C32" s="47">
        <v>4</v>
      </c>
      <c r="D32" s="47">
        <v>4</v>
      </c>
      <c r="E32" s="47">
        <v>4</v>
      </c>
      <c r="F32" s="47">
        <v>4</v>
      </c>
      <c r="G32" s="47">
        <v>4</v>
      </c>
      <c r="H32" s="47">
        <v>4</v>
      </c>
      <c r="I32" s="47">
        <v>3</v>
      </c>
      <c r="J32" s="47">
        <v>3</v>
      </c>
      <c r="K32" s="47">
        <v>3</v>
      </c>
      <c r="L32" s="47">
        <v>3</v>
      </c>
      <c r="M32" s="47">
        <v>3</v>
      </c>
      <c r="N32" s="47">
        <v>3</v>
      </c>
      <c r="O32" s="47">
        <v>3</v>
      </c>
      <c r="P32" s="47"/>
      <c r="Q32" s="47"/>
      <c r="R32" s="47"/>
      <c r="S32" s="47"/>
      <c r="T32" s="41" t="s">
        <v>88</v>
      </c>
      <c r="U32" s="76">
        <f>SUM(C32:S32)</f>
        <v>45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71">
        <f t="shared" si="8"/>
        <v>0</v>
      </c>
      <c r="AU32" s="39">
        <f t="shared" si="9"/>
        <v>45</v>
      </c>
    </row>
    <row r="33" spans="1:47" ht="28.5">
      <c r="A33" s="65" t="s">
        <v>35</v>
      </c>
      <c r="B33" s="83" t="s">
        <v>36</v>
      </c>
      <c r="C33" s="47">
        <v>2</v>
      </c>
      <c r="D33" s="47">
        <v>2</v>
      </c>
      <c r="E33" s="47">
        <v>2</v>
      </c>
      <c r="F33" s="47">
        <v>2</v>
      </c>
      <c r="G33" s="47">
        <v>2</v>
      </c>
      <c r="H33" s="47">
        <v>2</v>
      </c>
      <c r="I33" s="47">
        <v>2</v>
      </c>
      <c r="J33" s="47">
        <v>2</v>
      </c>
      <c r="K33" s="47">
        <v>2</v>
      </c>
      <c r="L33" s="47">
        <v>2</v>
      </c>
      <c r="M33" s="47">
        <v>2</v>
      </c>
      <c r="N33" s="47">
        <v>1</v>
      </c>
      <c r="O33" s="47">
        <v>1</v>
      </c>
      <c r="P33" s="47"/>
      <c r="Q33" s="47"/>
      <c r="R33" s="47"/>
      <c r="S33" s="47"/>
      <c r="T33" s="41" t="s">
        <v>88</v>
      </c>
      <c r="U33" s="76">
        <f t="shared" ref="U33:U49" si="10">SUM(C33:S33)</f>
        <v>24</v>
      </c>
      <c r="V33" s="46"/>
      <c r="W33" s="46"/>
      <c r="X33" s="46"/>
      <c r="Y33" s="46"/>
      <c r="Z33" s="46"/>
      <c r="AA33" s="46"/>
      <c r="AB33" s="46"/>
      <c r="AC33" s="46">
        <v>2</v>
      </c>
      <c r="AD33" s="46">
        <v>2</v>
      </c>
      <c r="AE33" s="46">
        <v>2</v>
      </c>
      <c r="AF33" s="46">
        <v>2</v>
      </c>
      <c r="AG33" s="46">
        <v>3</v>
      </c>
      <c r="AH33" s="46">
        <v>3</v>
      </c>
      <c r="AI33" s="46">
        <v>3</v>
      </c>
      <c r="AJ33" s="46">
        <v>3</v>
      </c>
      <c r="AK33" s="46">
        <v>3</v>
      </c>
      <c r="AL33" s="46">
        <v>3</v>
      </c>
      <c r="AM33" s="46"/>
      <c r="AN33" s="46"/>
      <c r="AO33" s="46"/>
      <c r="AP33" s="46"/>
      <c r="AQ33" s="46"/>
      <c r="AR33" s="46"/>
      <c r="AS33" s="46"/>
      <c r="AT33" s="71">
        <f t="shared" si="8"/>
        <v>26</v>
      </c>
      <c r="AU33" s="39">
        <f t="shared" si="9"/>
        <v>50</v>
      </c>
    </row>
    <row r="34" spans="1:47">
      <c r="A34" s="65" t="s">
        <v>39</v>
      </c>
      <c r="B34" s="83" t="s">
        <v>38</v>
      </c>
      <c r="C34" s="47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41" t="s">
        <v>88</v>
      </c>
      <c r="U34" s="76">
        <f t="shared" si="10"/>
        <v>0</v>
      </c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71">
        <f t="shared" si="8"/>
        <v>0</v>
      </c>
      <c r="AU34" s="39">
        <f t="shared" si="9"/>
        <v>0</v>
      </c>
    </row>
    <row r="35" spans="1:47">
      <c r="A35" s="65" t="s">
        <v>37</v>
      </c>
      <c r="B35" s="83" t="s">
        <v>23</v>
      </c>
      <c r="C35" s="74">
        <v>2</v>
      </c>
      <c r="D35" s="74">
        <v>2</v>
      </c>
      <c r="E35" s="74">
        <v>2</v>
      </c>
      <c r="F35" s="74">
        <v>2</v>
      </c>
      <c r="G35" s="74">
        <v>2</v>
      </c>
      <c r="H35" s="74">
        <v>2</v>
      </c>
      <c r="I35" s="74">
        <v>2</v>
      </c>
      <c r="J35" s="74">
        <v>1</v>
      </c>
      <c r="K35" s="74">
        <v>1</v>
      </c>
      <c r="L35" s="74">
        <v>1</v>
      </c>
      <c r="M35" s="74">
        <v>1</v>
      </c>
      <c r="N35" s="74">
        <v>1</v>
      </c>
      <c r="O35" s="74">
        <v>1</v>
      </c>
      <c r="P35" s="74"/>
      <c r="Q35" s="74"/>
      <c r="R35" s="74"/>
      <c r="S35" s="74"/>
      <c r="T35" s="41" t="s">
        <v>88</v>
      </c>
      <c r="U35" s="76">
        <f t="shared" si="10"/>
        <v>20</v>
      </c>
      <c r="V35" s="82"/>
      <c r="W35" s="82"/>
      <c r="X35" s="82"/>
      <c r="Y35" s="82"/>
      <c r="Z35" s="82"/>
      <c r="AA35" s="82"/>
      <c r="AB35" s="82"/>
      <c r="AC35" s="82">
        <v>1</v>
      </c>
      <c r="AD35" s="82">
        <v>1</v>
      </c>
      <c r="AE35" s="82">
        <v>1</v>
      </c>
      <c r="AF35" s="82">
        <v>1</v>
      </c>
      <c r="AG35" s="82">
        <v>1</v>
      </c>
      <c r="AH35" s="82">
        <v>2</v>
      </c>
      <c r="AI35" s="82">
        <v>2</v>
      </c>
      <c r="AJ35" s="82">
        <v>2</v>
      </c>
      <c r="AK35" s="82">
        <v>2</v>
      </c>
      <c r="AL35" s="82">
        <v>2</v>
      </c>
      <c r="AM35" s="82"/>
      <c r="AN35" s="82"/>
      <c r="AO35" s="82"/>
      <c r="AP35" s="82"/>
      <c r="AQ35" s="82"/>
      <c r="AR35" s="82"/>
      <c r="AS35" s="82"/>
      <c r="AT35" s="71">
        <f t="shared" si="8"/>
        <v>15</v>
      </c>
      <c r="AU35" s="39">
        <f t="shared" si="9"/>
        <v>35</v>
      </c>
    </row>
    <row r="36" spans="1:47">
      <c r="A36" s="32" t="s">
        <v>40</v>
      </c>
      <c r="B36" s="34" t="s">
        <v>41</v>
      </c>
      <c r="C36" s="49">
        <f>SUM(C39+C40+C44+C45)</f>
        <v>28</v>
      </c>
      <c r="D36" s="49">
        <f t="shared" ref="D36:S36" si="11">SUM(D39+D40+D44+D45)</f>
        <v>28</v>
      </c>
      <c r="E36" s="49">
        <f t="shared" si="11"/>
        <v>28</v>
      </c>
      <c r="F36" s="49">
        <f t="shared" si="11"/>
        <v>28</v>
      </c>
      <c r="G36" s="49">
        <f t="shared" si="11"/>
        <v>28</v>
      </c>
      <c r="H36" s="49">
        <f t="shared" si="11"/>
        <v>28</v>
      </c>
      <c r="I36" s="49">
        <f t="shared" si="11"/>
        <v>29</v>
      </c>
      <c r="J36" s="49">
        <f t="shared" si="11"/>
        <v>30</v>
      </c>
      <c r="K36" s="49">
        <f t="shared" si="11"/>
        <v>30</v>
      </c>
      <c r="L36" s="49">
        <f t="shared" si="11"/>
        <v>30</v>
      </c>
      <c r="M36" s="49">
        <f t="shared" si="11"/>
        <v>30</v>
      </c>
      <c r="N36" s="49">
        <f t="shared" si="11"/>
        <v>31</v>
      </c>
      <c r="O36" s="49">
        <f t="shared" si="11"/>
        <v>31</v>
      </c>
      <c r="P36" s="49">
        <f t="shared" si="11"/>
        <v>0</v>
      </c>
      <c r="Q36" s="49">
        <f t="shared" si="11"/>
        <v>0</v>
      </c>
      <c r="R36" s="49">
        <f t="shared" si="11"/>
        <v>0</v>
      </c>
      <c r="S36" s="49">
        <f t="shared" si="11"/>
        <v>0</v>
      </c>
      <c r="T36" s="41" t="s">
        <v>88</v>
      </c>
      <c r="U36" s="76">
        <f t="shared" si="10"/>
        <v>379</v>
      </c>
      <c r="V36" s="49">
        <f>SUM(V39+V40+V44+V45)</f>
        <v>0</v>
      </c>
      <c r="W36" s="49">
        <f t="shared" ref="W36:AS36" si="12">SUM(W39+W40+W44+W45)</f>
        <v>0</v>
      </c>
      <c r="X36" s="49">
        <f t="shared" si="12"/>
        <v>0</v>
      </c>
      <c r="Y36" s="49">
        <f t="shared" si="12"/>
        <v>0</v>
      </c>
      <c r="Z36" s="49">
        <f t="shared" si="12"/>
        <v>0</v>
      </c>
      <c r="AA36" s="49">
        <f t="shared" si="12"/>
        <v>0</v>
      </c>
      <c r="AB36" s="49">
        <f t="shared" si="12"/>
        <v>0</v>
      </c>
      <c r="AC36" s="49">
        <f t="shared" si="12"/>
        <v>15</v>
      </c>
      <c r="AD36" s="49">
        <f t="shared" si="12"/>
        <v>33</v>
      </c>
      <c r="AE36" s="49">
        <f t="shared" si="12"/>
        <v>33</v>
      </c>
      <c r="AF36" s="49">
        <f t="shared" si="12"/>
        <v>33</v>
      </c>
      <c r="AG36" s="49">
        <f t="shared" si="12"/>
        <v>32</v>
      </c>
      <c r="AH36" s="49">
        <f t="shared" si="12"/>
        <v>31</v>
      </c>
      <c r="AI36" s="49">
        <f t="shared" si="12"/>
        <v>31</v>
      </c>
      <c r="AJ36" s="49">
        <f t="shared" si="12"/>
        <v>31</v>
      </c>
      <c r="AK36" s="49">
        <f t="shared" si="12"/>
        <v>31</v>
      </c>
      <c r="AL36" s="49">
        <f t="shared" si="12"/>
        <v>31</v>
      </c>
      <c r="AM36" s="49">
        <f t="shared" si="12"/>
        <v>18</v>
      </c>
      <c r="AN36" s="49">
        <f t="shared" si="12"/>
        <v>0</v>
      </c>
      <c r="AO36" s="49">
        <f t="shared" si="12"/>
        <v>0</v>
      </c>
      <c r="AP36" s="49">
        <f t="shared" si="12"/>
        <v>0</v>
      </c>
      <c r="AQ36" s="49">
        <f t="shared" si="12"/>
        <v>0</v>
      </c>
      <c r="AR36" s="49">
        <f t="shared" si="12"/>
        <v>0</v>
      </c>
      <c r="AS36" s="49">
        <f t="shared" si="12"/>
        <v>0</v>
      </c>
      <c r="AT36" s="71">
        <f t="shared" si="8"/>
        <v>319</v>
      </c>
      <c r="AU36" s="39">
        <f t="shared" si="9"/>
        <v>698</v>
      </c>
    </row>
    <row r="37" spans="1:47">
      <c r="A37" s="36" t="s">
        <v>42</v>
      </c>
      <c r="B37" s="34" t="s">
        <v>43</v>
      </c>
      <c r="C37" s="48">
        <f>SUM(C38+C43)</f>
        <v>28</v>
      </c>
      <c r="D37" s="48">
        <f t="shared" ref="D37:S37" si="13">SUM(D38+D43)</f>
        <v>28</v>
      </c>
      <c r="E37" s="48">
        <f t="shared" si="13"/>
        <v>28</v>
      </c>
      <c r="F37" s="48">
        <f t="shared" si="13"/>
        <v>28</v>
      </c>
      <c r="G37" s="48">
        <f t="shared" si="13"/>
        <v>28</v>
      </c>
      <c r="H37" s="48">
        <f t="shared" si="13"/>
        <v>28</v>
      </c>
      <c r="I37" s="48">
        <f t="shared" si="13"/>
        <v>29</v>
      </c>
      <c r="J37" s="48">
        <f t="shared" si="13"/>
        <v>30</v>
      </c>
      <c r="K37" s="48">
        <f t="shared" si="13"/>
        <v>30</v>
      </c>
      <c r="L37" s="48">
        <f t="shared" si="13"/>
        <v>30</v>
      </c>
      <c r="M37" s="48">
        <f t="shared" si="13"/>
        <v>30</v>
      </c>
      <c r="N37" s="48">
        <f t="shared" si="13"/>
        <v>31</v>
      </c>
      <c r="O37" s="48">
        <f t="shared" si="13"/>
        <v>31</v>
      </c>
      <c r="P37" s="48">
        <f t="shared" si="13"/>
        <v>36</v>
      </c>
      <c r="Q37" s="48">
        <f t="shared" si="13"/>
        <v>36</v>
      </c>
      <c r="R37" s="48">
        <f t="shared" si="13"/>
        <v>36</v>
      </c>
      <c r="S37" s="48">
        <f t="shared" si="13"/>
        <v>36</v>
      </c>
      <c r="T37" s="41" t="s">
        <v>88</v>
      </c>
      <c r="U37" s="76">
        <f t="shared" si="10"/>
        <v>523</v>
      </c>
      <c r="V37" s="48">
        <f>SUM(V38+V43)</f>
        <v>36</v>
      </c>
      <c r="W37" s="48">
        <f t="shared" ref="W37:AB37" si="14">SUM(W38+W43)</f>
        <v>36</v>
      </c>
      <c r="X37" s="48">
        <f t="shared" si="14"/>
        <v>36</v>
      </c>
      <c r="Y37" s="48">
        <f t="shared" si="14"/>
        <v>36</v>
      </c>
      <c r="Z37" s="48">
        <f t="shared" si="14"/>
        <v>36</v>
      </c>
      <c r="AA37" s="48">
        <f t="shared" si="14"/>
        <v>36</v>
      </c>
      <c r="AB37" s="48">
        <f t="shared" si="14"/>
        <v>36</v>
      </c>
      <c r="AC37" s="48">
        <v>15</v>
      </c>
      <c r="AD37" s="48">
        <f t="shared" ref="AD37" si="15">SUM(AD38+AD43)</f>
        <v>33</v>
      </c>
      <c r="AE37" s="48">
        <f t="shared" ref="AE37" si="16">SUM(AE38+AE43)</f>
        <v>33</v>
      </c>
      <c r="AF37" s="48">
        <f t="shared" ref="AF37" si="17">SUM(AF38+AF43)</f>
        <v>33</v>
      </c>
      <c r="AG37" s="48">
        <f t="shared" ref="AG37" si="18">SUM(AG38+AG43)</f>
        <v>32</v>
      </c>
      <c r="AH37" s="48">
        <f t="shared" ref="AH37" si="19">SUM(AH38+AH43)</f>
        <v>31</v>
      </c>
      <c r="AI37" s="48">
        <f t="shared" ref="AI37" si="20">SUM(AI38+AI43)</f>
        <v>31</v>
      </c>
      <c r="AJ37" s="48">
        <f t="shared" ref="AJ37" si="21">SUM(AJ38+AJ43)</f>
        <v>31</v>
      </c>
      <c r="AK37" s="48">
        <f t="shared" ref="AK37" si="22">SUM(AK38+AK43)</f>
        <v>31</v>
      </c>
      <c r="AL37" s="48">
        <f t="shared" ref="AL37" si="23">SUM(AL38+AL43)</f>
        <v>31</v>
      </c>
      <c r="AM37" s="48">
        <f t="shared" ref="AM37" si="24">SUM(AM38+AM43)</f>
        <v>36</v>
      </c>
      <c r="AN37" s="48">
        <f t="shared" ref="AN37" si="25">SUM(AN38+AN43)</f>
        <v>36</v>
      </c>
      <c r="AO37" s="48">
        <f t="shared" ref="AO37" si="26">SUM(AO38+AO43)</f>
        <v>36</v>
      </c>
      <c r="AP37" s="48">
        <f t="shared" ref="AP37" si="27">SUM(AP38+AP43)</f>
        <v>36</v>
      </c>
      <c r="AQ37" s="48">
        <f t="shared" ref="AQ37" si="28">SUM(AQ38+AQ43)</f>
        <v>36</v>
      </c>
      <c r="AR37" s="48">
        <f t="shared" ref="AR37" si="29">SUM(AR38+AR43)</f>
        <v>36</v>
      </c>
      <c r="AS37" s="48">
        <v>18</v>
      </c>
      <c r="AT37" s="71">
        <f>SUM(V37:AS37)</f>
        <v>787</v>
      </c>
      <c r="AU37" s="39">
        <f t="shared" si="9"/>
        <v>1310</v>
      </c>
    </row>
    <row r="38" spans="1:47" ht="64.5" customHeight="1">
      <c r="A38" s="66" t="s">
        <v>52</v>
      </c>
      <c r="B38" s="67" t="s">
        <v>53</v>
      </c>
      <c r="C38" s="93">
        <f>SUM(C39:C42)</f>
        <v>28</v>
      </c>
      <c r="D38" s="93">
        <f t="shared" ref="D38:S38" si="30">SUM(D39:D42)</f>
        <v>28</v>
      </c>
      <c r="E38" s="93">
        <f t="shared" si="30"/>
        <v>28</v>
      </c>
      <c r="F38" s="93">
        <f t="shared" si="30"/>
        <v>28</v>
      </c>
      <c r="G38" s="93">
        <f t="shared" si="30"/>
        <v>28</v>
      </c>
      <c r="H38" s="93">
        <f t="shared" si="30"/>
        <v>28</v>
      </c>
      <c r="I38" s="93">
        <f t="shared" si="30"/>
        <v>29</v>
      </c>
      <c r="J38" s="93">
        <f t="shared" si="30"/>
        <v>30</v>
      </c>
      <c r="K38" s="93">
        <f t="shared" si="30"/>
        <v>30</v>
      </c>
      <c r="L38" s="93">
        <f t="shared" si="30"/>
        <v>30</v>
      </c>
      <c r="M38" s="93">
        <f t="shared" si="30"/>
        <v>30</v>
      </c>
      <c r="N38" s="93">
        <f t="shared" si="30"/>
        <v>31</v>
      </c>
      <c r="O38" s="93">
        <f t="shared" si="30"/>
        <v>31</v>
      </c>
      <c r="P38" s="93">
        <f t="shared" si="30"/>
        <v>36</v>
      </c>
      <c r="Q38" s="93">
        <f t="shared" si="30"/>
        <v>36</v>
      </c>
      <c r="R38" s="93">
        <f t="shared" si="30"/>
        <v>36</v>
      </c>
      <c r="S38" s="93">
        <f t="shared" si="30"/>
        <v>36</v>
      </c>
      <c r="T38" s="41" t="s">
        <v>88</v>
      </c>
      <c r="U38" s="76">
        <f t="shared" si="10"/>
        <v>523</v>
      </c>
      <c r="V38" s="93">
        <f t="shared" ref="V38" si="31">SUM(V39:V42)</f>
        <v>36</v>
      </c>
      <c r="W38" s="93">
        <f t="shared" ref="W38" si="32">SUM(W39:W42)</f>
        <v>36</v>
      </c>
      <c r="X38" s="93">
        <f t="shared" ref="X38" si="33">SUM(X39:X42)</f>
        <v>36</v>
      </c>
      <c r="Y38" s="93">
        <f t="shared" ref="Y38" si="34">SUM(Y39:Y42)</f>
        <v>36</v>
      </c>
      <c r="Z38" s="93">
        <f t="shared" ref="Z38" si="35">SUM(Z39:Z42)</f>
        <v>36</v>
      </c>
      <c r="AA38" s="93">
        <f t="shared" ref="AA38" si="36">SUM(AA39:AA42)</f>
        <v>36</v>
      </c>
      <c r="AB38" s="93">
        <f t="shared" ref="AB38" si="37">SUM(AB39:AB42)</f>
        <v>36</v>
      </c>
      <c r="AC38" s="87" t="s">
        <v>123</v>
      </c>
      <c r="AD38" s="93">
        <f t="shared" ref="AD38" si="38">SUM(AD39:AD42)</f>
        <v>0</v>
      </c>
      <c r="AE38" s="93">
        <f t="shared" ref="AE38" si="39">SUM(AE39:AE42)</f>
        <v>0</v>
      </c>
      <c r="AF38" s="93">
        <f t="shared" ref="AF38" si="40">SUM(AF39:AF42)</f>
        <v>0</v>
      </c>
      <c r="AG38" s="93">
        <f t="shared" ref="AG38" si="41">SUM(AG39:AG42)</f>
        <v>0</v>
      </c>
      <c r="AH38" s="93">
        <f t="shared" ref="AH38" si="42">SUM(AH39:AH42)</f>
        <v>0</v>
      </c>
      <c r="AI38" s="93">
        <f t="shared" ref="AI38" si="43">SUM(AI39:AI42)</f>
        <v>0</v>
      </c>
      <c r="AJ38" s="93">
        <f t="shared" ref="AJ38" si="44">SUM(AJ39:AJ42)</f>
        <v>0</v>
      </c>
      <c r="AK38" s="93">
        <f t="shared" ref="AK38" si="45">SUM(AK39:AK42)</f>
        <v>0</v>
      </c>
      <c r="AL38" s="93">
        <f t="shared" ref="AL38" si="46">SUM(AL39:AL42)</f>
        <v>0</v>
      </c>
      <c r="AM38" s="93">
        <f t="shared" ref="AM38" si="47">SUM(AM39:AM42)</f>
        <v>0</v>
      </c>
      <c r="AN38" s="93">
        <f t="shared" ref="AN38" si="48">SUM(AN39:AN42)</f>
        <v>0</v>
      </c>
      <c r="AO38" s="93">
        <f t="shared" ref="AO38" si="49">SUM(AO39:AO42)</f>
        <v>0</v>
      </c>
      <c r="AP38" s="93">
        <f t="shared" ref="AP38" si="50">SUM(AP39:AP42)</f>
        <v>0</v>
      </c>
      <c r="AQ38" s="93">
        <f t="shared" ref="AQ38" si="51">SUM(AQ39:AQ42)</f>
        <v>0</v>
      </c>
      <c r="AR38" s="93">
        <f t="shared" ref="AR38:AS38" si="52">SUM(AR39:AR42)</f>
        <v>0</v>
      </c>
      <c r="AS38" s="93">
        <f t="shared" si="52"/>
        <v>0</v>
      </c>
      <c r="AT38" s="71">
        <f t="shared" si="8"/>
        <v>252</v>
      </c>
      <c r="AU38" s="39">
        <f>AT38+U38</f>
        <v>775</v>
      </c>
    </row>
    <row r="39" spans="1:47" ht="31.5">
      <c r="A39" s="65" t="s">
        <v>54</v>
      </c>
      <c r="B39" s="81" t="s">
        <v>55</v>
      </c>
      <c r="C39" s="47">
        <v>8</v>
      </c>
      <c r="D39" s="47">
        <v>8</v>
      </c>
      <c r="E39" s="47">
        <v>8</v>
      </c>
      <c r="F39" s="47">
        <v>8</v>
      </c>
      <c r="G39" s="47">
        <v>8</v>
      </c>
      <c r="H39" s="47">
        <v>8</v>
      </c>
      <c r="I39" s="47">
        <v>9</v>
      </c>
      <c r="J39" s="47">
        <v>9</v>
      </c>
      <c r="K39" s="47">
        <v>9</v>
      </c>
      <c r="L39" s="47">
        <v>9</v>
      </c>
      <c r="M39" s="47">
        <v>9</v>
      </c>
      <c r="N39" s="47">
        <v>9</v>
      </c>
      <c r="O39" s="47">
        <v>9</v>
      </c>
      <c r="P39" s="47"/>
      <c r="Q39" s="47"/>
      <c r="R39" s="47"/>
      <c r="S39" s="47"/>
      <c r="T39" s="41" t="s">
        <v>88</v>
      </c>
      <c r="U39" s="76">
        <f t="shared" si="10"/>
        <v>111</v>
      </c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71">
        <f t="shared" si="8"/>
        <v>0</v>
      </c>
      <c r="AU39" s="39">
        <f t="shared" si="9"/>
        <v>111</v>
      </c>
    </row>
    <row r="40" spans="1:47" ht="31.5">
      <c r="A40" s="65" t="s">
        <v>56</v>
      </c>
      <c r="B40" s="81" t="s">
        <v>57</v>
      </c>
      <c r="C40" s="47">
        <v>20</v>
      </c>
      <c r="D40" s="47">
        <v>20</v>
      </c>
      <c r="E40" s="47">
        <v>20</v>
      </c>
      <c r="F40" s="47">
        <v>20</v>
      </c>
      <c r="G40" s="47">
        <v>20</v>
      </c>
      <c r="H40" s="47">
        <v>20</v>
      </c>
      <c r="I40" s="47">
        <v>20</v>
      </c>
      <c r="J40" s="47">
        <v>21</v>
      </c>
      <c r="K40" s="47">
        <v>21</v>
      </c>
      <c r="L40" s="47">
        <v>21</v>
      </c>
      <c r="M40" s="47">
        <v>21</v>
      </c>
      <c r="N40" s="47">
        <v>22</v>
      </c>
      <c r="O40" s="47">
        <v>22</v>
      </c>
      <c r="P40" s="47"/>
      <c r="Q40" s="47"/>
      <c r="R40" s="47"/>
      <c r="S40" s="86"/>
      <c r="T40" s="41" t="s">
        <v>88</v>
      </c>
      <c r="U40" s="76">
        <f t="shared" si="10"/>
        <v>268</v>
      </c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71">
        <f t="shared" si="8"/>
        <v>0</v>
      </c>
      <c r="AU40" s="39">
        <f t="shared" si="9"/>
        <v>268</v>
      </c>
    </row>
    <row r="41" spans="1:47">
      <c r="A41" s="12" t="s">
        <v>129</v>
      </c>
      <c r="B41" s="19" t="s">
        <v>51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72">
        <v>36</v>
      </c>
      <c r="Q41" s="72">
        <v>36</v>
      </c>
      <c r="R41" s="72">
        <v>36</v>
      </c>
      <c r="S41" s="72">
        <v>36</v>
      </c>
      <c r="T41" s="41" t="s">
        <v>88</v>
      </c>
      <c r="U41" s="76">
        <f t="shared" si="10"/>
        <v>144</v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75"/>
      <c r="AQ41" s="75"/>
      <c r="AR41" s="47"/>
      <c r="AS41" s="47"/>
      <c r="AT41" s="71">
        <f t="shared" si="8"/>
        <v>0</v>
      </c>
      <c r="AU41" s="39">
        <f t="shared" si="9"/>
        <v>144</v>
      </c>
    </row>
    <row r="42" spans="1:47">
      <c r="A42" s="65" t="s">
        <v>130</v>
      </c>
      <c r="B42" s="83" t="s">
        <v>122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75"/>
      <c r="T42" s="41" t="s">
        <v>88</v>
      </c>
      <c r="U42" s="76">
        <f t="shared" si="10"/>
        <v>0</v>
      </c>
      <c r="V42" s="80">
        <v>36</v>
      </c>
      <c r="W42" s="80">
        <v>36</v>
      </c>
      <c r="X42" s="80">
        <v>36</v>
      </c>
      <c r="Y42" s="80">
        <v>36</v>
      </c>
      <c r="Z42" s="80">
        <v>36</v>
      </c>
      <c r="AA42" s="80">
        <v>36</v>
      </c>
      <c r="AB42" s="80">
        <v>36</v>
      </c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75"/>
      <c r="AN42" s="75"/>
      <c r="AO42" s="75"/>
      <c r="AP42" s="75"/>
      <c r="AQ42" s="75"/>
      <c r="AR42" s="75"/>
      <c r="AS42" s="75"/>
      <c r="AT42" s="71">
        <f t="shared" si="8"/>
        <v>252</v>
      </c>
      <c r="AU42" s="39">
        <f t="shared" si="9"/>
        <v>252</v>
      </c>
    </row>
    <row r="43" spans="1:47" ht="42">
      <c r="A43" s="66" t="s">
        <v>59</v>
      </c>
      <c r="B43" s="67" t="s">
        <v>60</v>
      </c>
      <c r="C43" s="93">
        <f>SUM(C44:C47)</f>
        <v>0</v>
      </c>
      <c r="D43" s="93">
        <f t="shared" ref="D43:S43" si="53">SUM(D44:D47)</f>
        <v>0</v>
      </c>
      <c r="E43" s="93">
        <f t="shared" si="53"/>
        <v>0</v>
      </c>
      <c r="F43" s="93">
        <f t="shared" si="53"/>
        <v>0</v>
      </c>
      <c r="G43" s="93">
        <f t="shared" si="53"/>
        <v>0</v>
      </c>
      <c r="H43" s="93">
        <f t="shared" si="53"/>
        <v>0</v>
      </c>
      <c r="I43" s="93">
        <f t="shared" si="53"/>
        <v>0</v>
      </c>
      <c r="J43" s="93">
        <f t="shared" si="53"/>
        <v>0</v>
      </c>
      <c r="K43" s="93">
        <f t="shared" si="53"/>
        <v>0</v>
      </c>
      <c r="L43" s="93">
        <f t="shared" si="53"/>
        <v>0</v>
      </c>
      <c r="M43" s="93">
        <f t="shared" si="53"/>
        <v>0</v>
      </c>
      <c r="N43" s="93">
        <f t="shared" si="53"/>
        <v>0</v>
      </c>
      <c r="O43" s="93">
        <f t="shared" si="53"/>
        <v>0</v>
      </c>
      <c r="P43" s="93">
        <f t="shared" si="53"/>
        <v>0</v>
      </c>
      <c r="Q43" s="93">
        <f t="shared" si="53"/>
        <v>0</v>
      </c>
      <c r="R43" s="93">
        <f t="shared" si="53"/>
        <v>0</v>
      </c>
      <c r="S43" s="93">
        <f t="shared" si="53"/>
        <v>0</v>
      </c>
      <c r="T43" s="41" t="s">
        <v>88</v>
      </c>
      <c r="U43" s="76">
        <f t="shared" si="10"/>
        <v>0</v>
      </c>
      <c r="V43" s="93">
        <f t="shared" ref="V43" si="54">SUM(V44:V47)</f>
        <v>0</v>
      </c>
      <c r="W43" s="93">
        <f t="shared" ref="W43" si="55">SUM(W44:W47)</f>
        <v>0</v>
      </c>
      <c r="X43" s="93">
        <f t="shared" ref="X43" si="56">SUM(X44:X47)</f>
        <v>0</v>
      </c>
      <c r="Y43" s="93">
        <f t="shared" ref="Y43" si="57">SUM(Y44:Y47)</f>
        <v>0</v>
      </c>
      <c r="Z43" s="93">
        <f t="shared" ref="Z43" si="58">SUM(Z44:Z47)</f>
        <v>0</v>
      </c>
      <c r="AA43" s="93">
        <f t="shared" ref="AA43" si="59">SUM(AA44:AA47)</f>
        <v>0</v>
      </c>
      <c r="AB43" s="93">
        <f t="shared" ref="AB43" si="60">SUM(AB44:AB47)</f>
        <v>0</v>
      </c>
      <c r="AC43" s="93">
        <f t="shared" ref="AC43" si="61">SUM(AC44:AC47)</f>
        <v>15</v>
      </c>
      <c r="AD43" s="93">
        <f t="shared" ref="AD43" si="62">SUM(AD44:AD47)</f>
        <v>33</v>
      </c>
      <c r="AE43" s="93">
        <f t="shared" ref="AE43" si="63">SUM(AE44:AE47)</f>
        <v>33</v>
      </c>
      <c r="AF43" s="93">
        <f t="shared" ref="AF43" si="64">SUM(AF44:AF47)</f>
        <v>33</v>
      </c>
      <c r="AG43" s="93">
        <f t="shared" ref="AG43" si="65">SUM(AG44:AG47)</f>
        <v>32</v>
      </c>
      <c r="AH43" s="93">
        <f t="shared" ref="AH43" si="66">SUM(AH44:AH47)</f>
        <v>31</v>
      </c>
      <c r="AI43" s="93">
        <f t="shared" ref="AI43" si="67">SUM(AI44:AI47)</f>
        <v>31</v>
      </c>
      <c r="AJ43" s="93">
        <f t="shared" ref="AJ43" si="68">SUM(AJ44:AJ47)</f>
        <v>31</v>
      </c>
      <c r="AK43" s="93">
        <f t="shared" ref="AK43" si="69">SUM(AK44:AK47)</f>
        <v>31</v>
      </c>
      <c r="AL43" s="93">
        <f t="shared" ref="AL43" si="70">SUM(AL44:AL47)</f>
        <v>31</v>
      </c>
      <c r="AM43" s="93">
        <f t="shared" ref="AM43" si="71">SUM(AM44:AM47)</f>
        <v>36</v>
      </c>
      <c r="AN43" s="93">
        <f t="shared" ref="AN43" si="72">SUM(AN44:AN47)</f>
        <v>36</v>
      </c>
      <c r="AO43" s="93">
        <f t="shared" ref="AO43" si="73">SUM(AO44:AO47)</f>
        <v>36</v>
      </c>
      <c r="AP43" s="93">
        <f t="shared" ref="AP43" si="74">SUM(AP44:AP47)</f>
        <v>36</v>
      </c>
      <c r="AQ43" s="93">
        <f t="shared" ref="AQ43" si="75">SUM(AQ44:AQ47)</f>
        <v>36</v>
      </c>
      <c r="AR43" s="93">
        <f t="shared" ref="AR43" si="76">SUM(AR44:AR47)</f>
        <v>36</v>
      </c>
      <c r="AS43" s="87" t="s">
        <v>123</v>
      </c>
      <c r="AT43" s="71">
        <f t="shared" si="8"/>
        <v>517</v>
      </c>
      <c r="AU43" s="39">
        <f>AT43+U43</f>
        <v>517</v>
      </c>
    </row>
    <row r="44" spans="1:47" ht="31.5">
      <c r="A44" s="65" t="s">
        <v>61</v>
      </c>
      <c r="B44" s="81" t="s">
        <v>62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75"/>
      <c r="T44" s="41" t="s">
        <v>88</v>
      </c>
      <c r="U44" s="76">
        <f t="shared" si="10"/>
        <v>0</v>
      </c>
      <c r="V44" s="47"/>
      <c r="W44" s="47"/>
      <c r="X44" s="47"/>
      <c r="Y44" s="47"/>
      <c r="Z44" s="47"/>
      <c r="AA44" s="47"/>
      <c r="AB44" s="47"/>
      <c r="AC44" s="47">
        <v>15</v>
      </c>
      <c r="AD44" s="47">
        <v>10</v>
      </c>
      <c r="AE44" s="47">
        <v>10</v>
      </c>
      <c r="AF44" s="47">
        <v>10</v>
      </c>
      <c r="AG44" s="47">
        <v>10</v>
      </c>
      <c r="AH44" s="47">
        <v>10</v>
      </c>
      <c r="AI44" s="47">
        <v>10</v>
      </c>
      <c r="AJ44" s="47">
        <v>9</v>
      </c>
      <c r="AK44" s="47">
        <v>9</v>
      </c>
      <c r="AL44" s="47">
        <v>9</v>
      </c>
      <c r="AM44" s="47"/>
      <c r="AN44" s="47"/>
      <c r="AO44" s="47"/>
      <c r="AP44" s="47"/>
      <c r="AQ44" s="47"/>
      <c r="AR44" s="47"/>
      <c r="AS44" s="75"/>
      <c r="AT44" s="71">
        <f t="shared" si="8"/>
        <v>102</v>
      </c>
      <c r="AU44" s="39">
        <f t="shared" si="9"/>
        <v>102</v>
      </c>
    </row>
    <row r="45" spans="1:47" ht="31.5">
      <c r="A45" s="65" t="s">
        <v>63</v>
      </c>
      <c r="B45" s="81" t="s">
        <v>64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75"/>
      <c r="T45" s="41" t="s">
        <v>88</v>
      </c>
      <c r="U45" s="76">
        <f t="shared" si="10"/>
        <v>0</v>
      </c>
      <c r="V45" s="47"/>
      <c r="W45" s="47"/>
      <c r="X45" s="47"/>
      <c r="Y45" s="47"/>
      <c r="Z45" s="47"/>
      <c r="AA45" s="47"/>
      <c r="AB45" s="47"/>
      <c r="AC45" s="47"/>
      <c r="AD45" s="47">
        <v>23</v>
      </c>
      <c r="AE45" s="47">
        <v>23</v>
      </c>
      <c r="AF45" s="47">
        <v>23</v>
      </c>
      <c r="AG45" s="47">
        <v>22</v>
      </c>
      <c r="AH45" s="47">
        <v>21</v>
      </c>
      <c r="AI45" s="47">
        <v>21</v>
      </c>
      <c r="AJ45" s="47">
        <v>22</v>
      </c>
      <c r="AK45" s="47">
        <v>22</v>
      </c>
      <c r="AL45" s="47">
        <v>22</v>
      </c>
      <c r="AM45" s="47">
        <v>18</v>
      </c>
      <c r="AN45" s="47"/>
      <c r="AO45" s="47"/>
      <c r="AP45" s="47"/>
      <c r="AQ45" s="47"/>
      <c r="AR45" s="47"/>
      <c r="AS45" s="75"/>
      <c r="AT45" s="71">
        <f>SUM(V45:AS45)</f>
        <v>217</v>
      </c>
      <c r="AU45" s="39">
        <f t="shared" si="9"/>
        <v>217</v>
      </c>
    </row>
    <row r="46" spans="1:47">
      <c r="A46" s="65" t="s">
        <v>124</v>
      </c>
      <c r="B46" s="81" t="s">
        <v>125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75"/>
      <c r="T46" s="41" t="s">
        <v>88</v>
      </c>
      <c r="U46" s="76">
        <f t="shared" si="10"/>
        <v>0</v>
      </c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72">
        <v>18</v>
      </c>
      <c r="AN46" s="72">
        <v>36</v>
      </c>
      <c r="AO46" s="72">
        <v>36</v>
      </c>
      <c r="AP46" s="72">
        <v>18</v>
      </c>
      <c r="AQ46" s="75"/>
      <c r="AR46" s="75"/>
      <c r="AS46" s="75"/>
      <c r="AT46" s="71">
        <f t="shared" si="8"/>
        <v>108</v>
      </c>
      <c r="AU46" s="39">
        <f t="shared" si="9"/>
        <v>108</v>
      </c>
    </row>
    <row r="47" spans="1:47">
      <c r="A47" s="65" t="s">
        <v>126</v>
      </c>
      <c r="B47" s="81" t="s">
        <v>122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75"/>
      <c r="T47" s="41" t="s">
        <v>88</v>
      </c>
      <c r="U47" s="76">
        <f t="shared" si="10"/>
        <v>0</v>
      </c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75"/>
      <c r="AN47" s="75"/>
      <c r="AO47" s="75"/>
      <c r="AP47" s="80">
        <v>18</v>
      </c>
      <c r="AQ47" s="80">
        <v>36</v>
      </c>
      <c r="AR47" s="80">
        <v>36</v>
      </c>
      <c r="AS47" s="80">
        <v>18</v>
      </c>
      <c r="AT47" s="71">
        <f t="shared" si="8"/>
        <v>108</v>
      </c>
      <c r="AU47" s="39">
        <f t="shared" si="9"/>
        <v>108</v>
      </c>
    </row>
    <row r="48" spans="1:47" ht="17.25" customHeight="1">
      <c r="A48" s="27" t="s">
        <v>84</v>
      </c>
      <c r="B48" s="26" t="s">
        <v>81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1"/>
      <c r="T48" s="41" t="s">
        <v>88</v>
      </c>
      <c r="U48" s="76">
        <f t="shared" si="10"/>
        <v>0</v>
      </c>
      <c r="V48" s="47"/>
      <c r="W48" s="47"/>
      <c r="X48" s="47"/>
      <c r="Y48" s="47"/>
      <c r="Z48" s="47"/>
      <c r="AA48" s="47"/>
      <c r="AB48" s="47"/>
      <c r="AC48" s="47">
        <v>18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>
        <v>18</v>
      </c>
      <c r="AT48" s="71">
        <f t="shared" si="8"/>
        <v>36</v>
      </c>
      <c r="AU48" s="39">
        <f t="shared" si="9"/>
        <v>36</v>
      </c>
    </row>
    <row r="49" spans="1:47" ht="20.25" customHeight="1">
      <c r="A49" s="28"/>
      <c r="B49" s="28" t="s">
        <v>86</v>
      </c>
      <c r="C49" s="40">
        <f t="shared" ref="C49:S49" si="77">SUM(C10+C27+C37+C48)</f>
        <v>36</v>
      </c>
      <c r="D49" s="40">
        <f t="shared" si="77"/>
        <v>36</v>
      </c>
      <c r="E49" s="40">
        <f t="shared" si="77"/>
        <v>36</v>
      </c>
      <c r="F49" s="40">
        <f t="shared" si="77"/>
        <v>36</v>
      </c>
      <c r="G49" s="40">
        <f t="shared" si="77"/>
        <v>36</v>
      </c>
      <c r="H49" s="40">
        <f t="shared" si="77"/>
        <v>36</v>
      </c>
      <c r="I49" s="40">
        <f t="shared" si="77"/>
        <v>36</v>
      </c>
      <c r="J49" s="40">
        <f t="shared" si="77"/>
        <v>36</v>
      </c>
      <c r="K49" s="40">
        <f t="shared" si="77"/>
        <v>36</v>
      </c>
      <c r="L49" s="40">
        <f t="shared" si="77"/>
        <v>36</v>
      </c>
      <c r="M49" s="40">
        <f t="shared" si="77"/>
        <v>36</v>
      </c>
      <c r="N49" s="40">
        <f t="shared" si="77"/>
        <v>36</v>
      </c>
      <c r="O49" s="40">
        <f t="shared" si="77"/>
        <v>36</v>
      </c>
      <c r="P49" s="40">
        <f t="shared" si="77"/>
        <v>36</v>
      </c>
      <c r="Q49" s="40">
        <f t="shared" si="77"/>
        <v>36</v>
      </c>
      <c r="R49" s="40">
        <f t="shared" si="77"/>
        <v>36</v>
      </c>
      <c r="S49" s="40">
        <f t="shared" si="77"/>
        <v>36</v>
      </c>
      <c r="T49" s="41" t="s">
        <v>88</v>
      </c>
      <c r="U49" s="76">
        <f t="shared" si="10"/>
        <v>612</v>
      </c>
      <c r="V49" s="40">
        <f t="shared" ref="V49:AR49" si="78">SUM(V10+V27+V37+V48)</f>
        <v>36</v>
      </c>
      <c r="W49" s="40">
        <f t="shared" si="78"/>
        <v>36</v>
      </c>
      <c r="X49" s="40">
        <f t="shared" si="78"/>
        <v>36</v>
      </c>
      <c r="Y49" s="40">
        <f t="shared" si="78"/>
        <v>36</v>
      </c>
      <c r="Z49" s="40">
        <f t="shared" si="78"/>
        <v>36</v>
      </c>
      <c r="AA49" s="40">
        <f t="shared" si="78"/>
        <v>36</v>
      </c>
      <c r="AB49" s="40">
        <f t="shared" si="78"/>
        <v>36</v>
      </c>
      <c r="AC49" s="40">
        <f t="shared" si="78"/>
        <v>36</v>
      </c>
      <c r="AD49" s="40">
        <f t="shared" si="78"/>
        <v>36</v>
      </c>
      <c r="AE49" s="40">
        <f t="shared" si="78"/>
        <v>36</v>
      </c>
      <c r="AF49" s="40">
        <f t="shared" si="78"/>
        <v>36</v>
      </c>
      <c r="AG49" s="40">
        <f t="shared" si="78"/>
        <v>36</v>
      </c>
      <c r="AH49" s="40">
        <f t="shared" si="78"/>
        <v>36</v>
      </c>
      <c r="AI49" s="40">
        <f t="shared" si="78"/>
        <v>36</v>
      </c>
      <c r="AJ49" s="40">
        <f t="shared" si="78"/>
        <v>36</v>
      </c>
      <c r="AK49" s="40">
        <f t="shared" si="78"/>
        <v>36</v>
      </c>
      <c r="AL49" s="40">
        <f t="shared" si="78"/>
        <v>36</v>
      </c>
      <c r="AM49" s="40">
        <f t="shared" si="78"/>
        <v>36</v>
      </c>
      <c r="AN49" s="40">
        <f t="shared" si="78"/>
        <v>36</v>
      </c>
      <c r="AO49" s="40">
        <f t="shared" si="78"/>
        <v>36</v>
      </c>
      <c r="AP49" s="40">
        <f t="shared" si="78"/>
        <v>36</v>
      </c>
      <c r="AQ49" s="40">
        <f t="shared" si="78"/>
        <v>36</v>
      </c>
      <c r="AR49" s="40">
        <f t="shared" si="78"/>
        <v>36</v>
      </c>
      <c r="AS49" s="40">
        <v>36</v>
      </c>
      <c r="AT49" s="71">
        <f t="shared" si="8"/>
        <v>864</v>
      </c>
      <c r="AU49" s="39">
        <f t="shared" si="9"/>
        <v>1476</v>
      </c>
    </row>
  </sheetData>
  <mergeCells count="21">
    <mergeCell ref="C3:C5"/>
    <mergeCell ref="P3:P5"/>
    <mergeCell ref="U3:X3"/>
    <mergeCell ref="Y3:AB3"/>
    <mergeCell ref="AP3:AP5"/>
    <mergeCell ref="AU3:AU5"/>
    <mergeCell ref="T3:T5"/>
    <mergeCell ref="A3:A9"/>
    <mergeCell ref="B3:B9"/>
    <mergeCell ref="G3:G5"/>
    <mergeCell ref="H3:J3"/>
    <mergeCell ref="K3:K5"/>
    <mergeCell ref="L3:O3"/>
    <mergeCell ref="C6:AT6"/>
    <mergeCell ref="C8:AT8"/>
    <mergeCell ref="AT3:AT5"/>
    <mergeCell ref="AC3:AF3"/>
    <mergeCell ref="AG3:AG5"/>
    <mergeCell ref="AH3:AJ3"/>
    <mergeCell ref="AK3:AK5"/>
    <mergeCell ref="AL3:AO3"/>
  </mergeCells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41"/>
  <sheetViews>
    <sheetView tabSelected="1" topLeftCell="A19" zoomScale="84" zoomScaleNormal="84" workbookViewId="0">
      <selection activeCell="C3" sqref="C3:AS5"/>
    </sheetView>
  </sheetViews>
  <sheetFormatPr defaultRowHeight="15"/>
  <cols>
    <col min="1" max="1" width="14.140625" customWidth="1"/>
    <col min="2" max="2" width="38" customWidth="1"/>
    <col min="3" max="3" width="4.7109375" customWidth="1"/>
    <col min="4" max="4" width="5" customWidth="1"/>
    <col min="5" max="5" width="4" customWidth="1"/>
    <col min="6" max="6" width="3.7109375" customWidth="1"/>
    <col min="7" max="7" width="3.42578125" customWidth="1"/>
    <col min="8" max="8" width="4.28515625" customWidth="1"/>
    <col min="9" max="9" width="3.7109375" customWidth="1"/>
    <col min="10" max="10" width="4.140625" customWidth="1"/>
    <col min="11" max="13" width="4.42578125" customWidth="1"/>
    <col min="14" max="14" width="3.5703125" customWidth="1"/>
    <col min="15" max="15" width="4" customWidth="1"/>
    <col min="16" max="16" width="3.85546875" customWidth="1"/>
    <col min="17" max="17" width="4" customWidth="1"/>
    <col min="18" max="18" width="4.140625" customWidth="1"/>
    <col min="19" max="19" width="4" customWidth="1"/>
    <col min="20" max="20" width="5.140625" customWidth="1"/>
    <col min="21" max="21" width="5" customWidth="1"/>
    <col min="22" max="22" width="4.42578125" customWidth="1"/>
    <col min="23" max="23" width="3.710937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9" width="4.5703125" customWidth="1"/>
    <col min="30" max="30" width="4.28515625" customWidth="1"/>
    <col min="31" max="31" width="3.5703125" customWidth="1"/>
    <col min="32" max="32" width="3.85546875" customWidth="1"/>
    <col min="33" max="33" width="4.28515625" customWidth="1"/>
    <col min="34" max="34" width="4" customWidth="1"/>
    <col min="35" max="35" width="3.7109375" customWidth="1"/>
    <col min="36" max="36" width="3.85546875" customWidth="1"/>
    <col min="37" max="37" width="4.42578125" customWidth="1"/>
    <col min="38" max="38" width="4.28515625" customWidth="1"/>
    <col min="39" max="39" width="4" customWidth="1"/>
    <col min="40" max="40" width="3.7109375" customWidth="1"/>
    <col min="41" max="41" width="4.140625" customWidth="1"/>
    <col min="42" max="42" width="3.85546875" customWidth="1"/>
    <col min="43" max="43" width="4.28515625" customWidth="1"/>
    <col min="44" max="44" width="4.42578125" customWidth="1"/>
    <col min="45" max="45" width="6.140625" customWidth="1"/>
    <col min="46" max="46" width="7.85546875" customWidth="1"/>
  </cols>
  <sheetData>
    <row r="1" spans="1:47" ht="15.75">
      <c r="B1" s="30" t="s">
        <v>90</v>
      </c>
    </row>
    <row r="3" spans="1:47" ht="15" customHeight="1">
      <c r="A3" s="128" t="s">
        <v>0</v>
      </c>
      <c r="B3" s="131" t="s">
        <v>1</v>
      </c>
      <c r="C3" s="134" t="s">
        <v>131</v>
      </c>
      <c r="D3" s="103"/>
      <c r="E3" s="103" t="s">
        <v>2</v>
      </c>
      <c r="F3" s="103"/>
      <c r="G3" s="135" t="s">
        <v>132</v>
      </c>
      <c r="H3" s="122" t="s">
        <v>3</v>
      </c>
      <c r="I3" s="123"/>
      <c r="J3" s="124"/>
      <c r="K3" s="116" t="s">
        <v>133</v>
      </c>
      <c r="L3" s="122" t="s">
        <v>4</v>
      </c>
      <c r="M3" s="123"/>
      <c r="N3" s="123"/>
      <c r="O3" s="124"/>
      <c r="P3" s="136" t="s">
        <v>134</v>
      </c>
      <c r="Q3" s="103"/>
      <c r="R3" s="103" t="s">
        <v>5</v>
      </c>
      <c r="S3" s="104"/>
      <c r="T3" s="116" t="s">
        <v>135</v>
      </c>
      <c r="U3" s="122" t="s">
        <v>6</v>
      </c>
      <c r="V3" s="123"/>
      <c r="W3" s="123"/>
      <c r="X3" s="124"/>
      <c r="Y3" s="125" t="s">
        <v>8</v>
      </c>
      <c r="Z3" s="126"/>
      <c r="AA3" s="126"/>
      <c r="AB3" s="127"/>
      <c r="AC3" s="107" t="s">
        <v>9</v>
      </c>
      <c r="AD3" s="108"/>
      <c r="AE3" s="108"/>
      <c r="AF3" s="109"/>
      <c r="AG3" s="119" t="s">
        <v>136</v>
      </c>
      <c r="AH3" s="107" t="s">
        <v>10</v>
      </c>
      <c r="AI3" s="108"/>
      <c r="AJ3" s="109"/>
      <c r="AK3" s="116" t="s">
        <v>137</v>
      </c>
      <c r="AL3" s="107" t="s">
        <v>11</v>
      </c>
      <c r="AM3" s="108"/>
      <c r="AN3" s="108"/>
      <c r="AO3" s="109"/>
      <c r="AP3" s="116" t="s">
        <v>138</v>
      </c>
      <c r="AQ3" s="105"/>
      <c r="AR3" s="105" t="s">
        <v>12</v>
      </c>
      <c r="AS3" s="106"/>
      <c r="AT3" s="110" t="s">
        <v>87</v>
      </c>
      <c r="AU3" s="110" t="s">
        <v>13</v>
      </c>
    </row>
    <row r="4" spans="1:47">
      <c r="A4" s="129"/>
      <c r="B4" s="132"/>
      <c r="C4" s="137"/>
      <c r="D4" s="4">
        <v>7</v>
      </c>
      <c r="E4" s="4">
        <v>14</v>
      </c>
      <c r="F4" s="4">
        <v>21</v>
      </c>
      <c r="G4" s="138"/>
      <c r="H4" s="4">
        <v>5</v>
      </c>
      <c r="I4" s="4">
        <v>12</v>
      </c>
      <c r="J4" s="4">
        <v>19</v>
      </c>
      <c r="K4" s="117"/>
      <c r="L4" s="4">
        <v>2</v>
      </c>
      <c r="M4" s="4">
        <v>9</v>
      </c>
      <c r="N4" s="4">
        <v>16</v>
      </c>
      <c r="O4" s="4">
        <v>23</v>
      </c>
      <c r="P4" s="136"/>
      <c r="Q4" s="4">
        <v>7</v>
      </c>
      <c r="R4" s="4">
        <v>14</v>
      </c>
      <c r="S4" s="4">
        <v>21</v>
      </c>
      <c r="T4" s="117"/>
      <c r="U4" s="4">
        <v>4</v>
      </c>
      <c r="V4" s="4">
        <v>11</v>
      </c>
      <c r="W4" s="4">
        <v>18</v>
      </c>
      <c r="X4" s="4">
        <v>25</v>
      </c>
      <c r="Y4" s="1">
        <v>1</v>
      </c>
      <c r="Z4" s="1">
        <v>8</v>
      </c>
      <c r="AA4" s="1">
        <v>15</v>
      </c>
      <c r="AB4" s="1">
        <v>22</v>
      </c>
      <c r="AC4" s="1">
        <v>1</v>
      </c>
      <c r="AD4" s="1">
        <v>8</v>
      </c>
      <c r="AE4" s="1">
        <v>15</v>
      </c>
      <c r="AF4" s="1">
        <v>22</v>
      </c>
      <c r="AG4" s="120"/>
      <c r="AH4" s="1">
        <v>5</v>
      </c>
      <c r="AI4" s="1">
        <v>12</v>
      </c>
      <c r="AJ4" s="1">
        <v>19</v>
      </c>
      <c r="AK4" s="117"/>
      <c r="AL4" s="1">
        <v>3</v>
      </c>
      <c r="AM4" s="1">
        <v>10</v>
      </c>
      <c r="AN4" s="1">
        <v>17</v>
      </c>
      <c r="AO4" s="1">
        <v>24</v>
      </c>
      <c r="AP4" s="117"/>
      <c r="AQ4" s="1">
        <v>7</v>
      </c>
      <c r="AR4" s="1">
        <v>14</v>
      </c>
      <c r="AS4" s="1">
        <v>21</v>
      </c>
      <c r="AT4" s="111"/>
      <c r="AU4" s="111"/>
    </row>
    <row r="5" spans="1:47" ht="24" customHeight="1">
      <c r="A5" s="129"/>
      <c r="B5" s="132"/>
      <c r="C5" s="139"/>
      <c r="D5" s="4">
        <v>13</v>
      </c>
      <c r="E5" s="4">
        <v>20</v>
      </c>
      <c r="F5" s="4">
        <v>27</v>
      </c>
      <c r="G5" s="140"/>
      <c r="H5" s="4">
        <v>11</v>
      </c>
      <c r="I5" s="4">
        <v>18</v>
      </c>
      <c r="J5" s="4">
        <v>25</v>
      </c>
      <c r="K5" s="118"/>
      <c r="L5" s="4">
        <v>8</v>
      </c>
      <c r="M5" s="4">
        <v>15</v>
      </c>
      <c r="N5" s="4">
        <v>22</v>
      </c>
      <c r="O5" s="4">
        <v>29</v>
      </c>
      <c r="P5" s="136"/>
      <c r="Q5" s="4">
        <v>13</v>
      </c>
      <c r="R5" s="4">
        <v>20</v>
      </c>
      <c r="S5" s="4">
        <v>27</v>
      </c>
      <c r="T5" s="118"/>
      <c r="U5" s="4">
        <v>10</v>
      </c>
      <c r="V5" s="4">
        <v>17</v>
      </c>
      <c r="W5" s="4">
        <v>24</v>
      </c>
      <c r="X5" s="4">
        <v>31</v>
      </c>
      <c r="Y5" s="1">
        <v>7</v>
      </c>
      <c r="Z5" s="1">
        <v>14</v>
      </c>
      <c r="AA5" s="1">
        <v>21</v>
      </c>
      <c r="AB5" s="1">
        <v>28</v>
      </c>
      <c r="AC5" s="1">
        <v>7</v>
      </c>
      <c r="AD5" s="1">
        <v>14</v>
      </c>
      <c r="AE5" s="1">
        <v>21</v>
      </c>
      <c r="AF5" s="1">
        <v>28</v>
      </c>
      <c r="AG5" s="121"/>
      <c r="AH5" s="1">
        <v>11</v>
      </c>
      <c r="AI5" s="1">
        <v>18</v>
      </c>
      <c r="AJ5" s="1">
        <v>25</v>
      </c>
      <c r="AK5" s="118"/>
      <c r="AL5" s="1">
        <v>9</v>
      </c>
      <c r="AM5" s="1">
        <v>16</v>
      </c>
      <c r="AN5" s="1">
        <v>23</v>
      </c>
      <c r="AO5" s="1">
        <v>30</v>
      </c>
      <c r="AP5" s="118"/>
      <c r="AQ5" s="1">
        <v>13</v>
      </c>
      <c r="AR5" s="1">
        <v>20</v>
      </c>
      <c r="AS5" s="1">
        <v>27</v>
      </c>
      <c r="AT5" s="112"/>
      <c r="AU5" s="112"/>
    </row>
    <row r="6" spans="1:47">
      <c r="A6" s="129"/>
      <c r="B6" s="132"/>
      <c r="C6" s="113" t="s">
        <v>14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5"/>
      <c r="AU6" s="7"/>
    </row>
    <row r="7" spans="1:47">
      <c r="A7" s="129"/>
      <c r="B7" s="132"/>
      <c r="C7" s="8">
        <v>36</v>
      </c>
      <c r="D7" s="4">
        <v>37</v>
      </c>
      <c r="E7" s="4">
        <v>38</v>
      </c>
      <c r="F7" s="4">
        <v>39</v>
      </c>
      <c r="G7" s="4">
        <v>40</v>
      </c>
      <c r="H7" s="4">
        <v>41</v>
      </c>
      <c r="I7" s="4">
        <v>42</v>
      </c>
      <c r="J7" s="4">
        <v>43</v>
      </c>
      <c r="K7" s="4">
        <v>44</v>
      </c>
      <c r="L7" s="4">
        <v>45</v>
      </c>
      <c r="M7" s="4">
        <v>46</v>
      </c>
      <c r="N7" s="4">
        <v>47</v>
      </c>
      <c r="O7" s="4">
        <v>48</v>
      </c>
      <c r="P7" s="4">
        <v>49</v>
      </c>
      <c r="Q7" s="4">
        <v>50</v>
      </c>
      <c r="R7" s="4">
        <v>51</v>
      </c>
      <c r="S7" s="4">
        <v>52</v>
      </c>
      <c r="T7" s="4">
        <v>1</v>
      </c>
      <c r="U7" s="4">
        <v>2</v>
      </c>
      <c r="V7" s="4">
        <v>3</v>
      </c>
      <c r="W7" s="4">
        <v>4</v>
      </c>
      <c r="X7" s="1">
        <v>5</v>
      </c>
      <c r="Y7" s="1">
        <v>6</v>
      </c>
      <c r="Z7" s="1">
        <v>7</v>
      </c>
      <c r="AA7" s="1">
        <v>8</v>
      </c>
      <c r="AB7" s="1">
        <v>9</v>
      </c>
      <c r="AC7" s="1">
        <v>10</v>
      </c>
      <c r="AD7" s="1">
        <v>11</v>
      </c>
      <c r="AE7" s="1">
        <v>12</v>
      </c>
      <c r="AF7" s="1">
        <v>13</v>
      </c>
      <c r="AG7" s="1">
        <v>14</v>
      </c>
      <c r="AH7" s="1">
        <v>15</v>
      </c>
      <c r="AI7" s="1">
        <v>16</v>
      </c>
      <c r="AJ7" s="1">
        <v>17</v>
      </c>
      <c r="AK7" s="1">
        <v>18</v>
      </c>
      <c r="AL7" s="1">
        <v>19</v>
      </c>
      <c r="AM7" s="1">
        <v>20</v>
      </c>
      <c r="AN7" s="1">
        <v>21</v>
      </c>
      <c r="AO7" s="1">
        <v>22</v>
      </c>
      <c r="AP7" s="1">
        <v>23</v>
      </c>
      <c r="AQ7" s="1">
        <v>24</v>
      </c>
      <c r="AR7" s="1">
        <v>25</v>
      </c>
      <c r="AS7" s="1">
        <v>26</v>
      </c>
      <c r="AT7" s="1"/>
      <c r="AU7" s="1"/>
    </row>
    <row r="8" spans="1:47">
      <c r="A8" s="129"/>
      <c r="B8" s="132"/>
      <c r="C8" s="113" t="s">
        <v>91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5"/>
      <c r="AU8" s="6"/>
    </row>
    <row r="9" spans="1:47">
      <c r="A9" s="130"/>
      <c r="B9" s="133"/>
      <c r="C9" s="8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  <c r="S9" s="4">
        <v>17</v>
      </c>
      <c r="T9" s="57">
        <v>18</v>
      </c>
      <c r="U9" s="57">
        <v>19</v>
      </c>
      <c r="V9" s="4">
        <v>20</v>
      </c>
      <c r="W9" s="4">
        <v>21</v>
      </c>
      <c r="X9" s="1">
        <v>22</v>
      </c>
      <c r="Y9" s="1">
        <v>23</v>
      </c>
      <c r="Z9" s="1">
        <v>24</v>
      </c>
      <c r="AA9" s="1">
        <v>25</v>
      </c>
      <c r="AB9" s="1">
        <v>26</v>
      </c>
      <c r="AC9" s="1">
        <v>27</v>
      </c>
      <c r="AD9" s="1">
        <v>28</v>
      </c>
      <c r="AE9" s="1">
        <v>29</v>
      </c>
      <c r="AF9" s="1">
        <v>30</v>
      </c>
      <c r="AG9" s="1">
        <v>31</v>
      </c>
      <c r="AH9" s="1">
        <v>32</v>
      </c>
      <c r="AI9" s="1">
        <v>33</v>
      </c>
      <c r="AJ9" s="1">
        <v>34</v>
      </c>
      <c r="AK9" s="1">
        <v>35</v>
      </c>
      <c r="AL9" s="1">
        <v>36</v>
      </c>
      <c r="AM9" s="1">
        <v>37</v>
      </c>
      <c r="AN9" s="1">
        <v>38</v>
      </c>
      <c r="AO9" s="1">
        <v>39</v>
      </c>
      <c r="AP9" s="1">
        <v>40</v>
      </c>
      <c r="AQ9" s="1">
        <v>41</v>
      </c>
      <c r="AR9" s="1">
        <v>42</v>
      </c>
      <c r="AS9" s="1">
        <v>43</v>
      </c>
      <c r="AT9" s="1"/>
      <c r="AU9" s="1"/>
    </row>
    <row r="10" spans="1:47" ht="21.75" customHeight="1">
      <c r="A10" s="31" t="s">
        <v>22</v>
      </c>
      <c r="B10" s="58" t="s">
        <v>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37" t="s">
        <v>88</v>
      </c>
      <c r="U10" s="52">
        <v>0</v>
      </c>
      <c r="V10" s="28">
        <v>0</v>
      </c>
      <c r="W10" s="28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</row>
    <row r="11" spans="1:47">
      <c r="A11" s="11"/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1" t="s">
        <v>88</v>
      </c>
      <c r="U11" s="53"/>
      <c r="V11" s="3"/>
      <c r="W11" s="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56"/>
      <c r="AU11" s="56"/>
    </row>
    <row r="12" spans="1:47" ht="21" customHeight="1">
      <c r="A12" s="32" t="s">
        <v>24</v>
      </c>
      <c r="B12" s="59" t="s">
        <v>25</v>
      </c>
      <c r="C12" s="33">
        <f>C13+C14+C15</f>
        <v>5</v>
      </c>
      <c r="D12" s="33">
        <f t="shared" ref="D12:S12" si="0">D13+D14+D15</f>
        <v>5</v>
      </c>
      <c r="E12" s="33">
        <f t="shared" si="0"/>
        <v>4</v>
      </c>
      <c r="F12" s="33">
        <f t="shared" si="0"/>
        <v>4</v>
      </c>
      <c r="G12" s="33">
        <f t="shared" si="0"/>
        <v>4</v>
      </c>
      <c r="H12" s="33">
        <f t="shared" si="0"/>
        <v>4</v>
      </c>
      <c r="I12" s="33">
        <f t="shared" si="0"/>
        <v>4</v>
      </c>
      <c r="J12" s="33">
        <f t="shared" si="0"/>
        <v>4</v>
      </c>
      <c r="K12" s="33">
        <f t="shared" si="0"/>
        <v>4</v>
      </c>
      <c r="L12" s="33">
        <f t="shared" si="0"/>
        <v>0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3</v>
      </c>
      <c r="S12" s="33">
        <f t="shared" si="0"/>
        <v>4</v>
      </c>
      <c r="T12" s="94" t="s">
        <v>88</v>
      </c>
      <c r="U12" s="54">
        <f>SUM(C12:S12)</f>
        <v>45</v>
      </c>
      <c r="V12" s="33">
        <f>V13+V15</f>
        <v>3</v>
      </c>
      <c r="W12" s="33">
        <f t="shared" ref="W12:AS12" si="1">W13+W15</f>
        <v>3</v>
      </c>
      <c r="X12" s="33">
        <f t="shared" si="1"/>
        <v>3</v>
      </c>
      <c r="Y12" s="33">
        <f t="shared" si="1"/>
        <v>3</v>
      </c>
      <c r="Z12" s="33">
        <f t="shared" si="1"/>
        <v>4</v>
      </c>
      <c r="AA12" s="33">
        <f t="shared" si="1"/>
        <v>3</v>
      </c>
      <c r="AB12" s="33">
        <f t="shared" si="1"/>
        <v>4</v>
      </c>
      <c r="AC12" s="33">
        <f t="shared" si="1"/>
        <v>3</v>
      </c>
      <c r="AD12" s="33">
        <f t="shared" si="1"/>
        <v>4</v>
      </c>
      <c r="AE12" s="33">
        <f t="shared" si="1"/>
        <v>2</v>
      </c>
      <c r="AF12" s="33">
        <f t="shared" si="1"/>
        <v>3</v>
      </c>
      <c r="AG12" s="33">
        <f t="shared" si="1"/>
        <v>0</v>
      </c>
      <c r="AH12" s="33">
        <f t="shared" si="1"/>
        <v>0</v>
      </c>
      <c r="AI12" s="33">
        <f t="shared" si="1"/>
        <v>0</v>
      </c>
      <c r="AJ12" s="33">
        <f t="shared" si="1"/>
        <v>0</v>
      </c>
      <c r="AK12" s="33">
        <f t="shared" si="1"/>
        <v>0</v>
      </c>
      <c r="AL12" s="33">
        <f t="shared" si="1"/>
        <v>0</v>
      </c>
      <c r="AM12" s="33">
        <f t="shared" si="1"/>
        <v>0</v>
      </c>
      <c r="AN12" s="33">
        <f t="shared" si="1"/>
        <v>0</v>
      </c>
      <c r="AO12" s="33">
        <f t="shared" si="1"/>
        <v>0</v>
      </c>
      <c r="AP12" s="33">
        <f t="shared" si="1"/>
        <v>0</v>
      </c>
      <c r="AQ12" s="33">
        <f t="shared" si="1"/>
        <v>0</v>
      </c>
      <c r="AR12" s="33">
        <f t="shared" si="1"/>
        <v>0</v>
      </c>
      <c r="AS12" s="33">
        <f t="shared" si="1"/>
        <v>0</v>
      </c>
      <c r="AT12" s="33">
        <v>35</v>
      </c>
      <c r="AU12" s="33">
        <f>U12+AT12</f>
        <v>80</v>
      </c>
    </row>
    <row r="13" spans="1:47" ht="30.75" customHeight="1">
      <c r="A13" s="21" t="s">
        <v>30</v>
      </c>
      <c r="B13" s="22" t="s">
        <v>31</v>
      </c>
      <c r="C13" s="1">
        <v>3</v>
      </c>
      <c r="D13" s="1">
        <v>3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/>
      <c r="M13" s="1"/>
      <c r="N13" s="1"/>
      <c r="O13" s="1"/>
      <c r="P13" s="1"/>
      <c r="Q13" s="1"/>
      <c r="R13" s="1">
        <v>3</v>
      </c>
      <c r="S13" s="1">
        <v>2</v>
      </c>
      <c r="T13" s="96" t="s">
        <v>88</v>
      </c>
      <c r="U13" s="54">
        <f t="shared" ref="U13:U30" si="2">SUM(C13:S13)</f>
        <v>25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>
        <v>1</v>
      </c>
      <c r="AF13" s="1">
        <v>1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56">
        <f>SUM(V13:AS13)</f>
        <v>20</v>
      </c>
      <c r="AU13" s="33">
        <f t="shared" ref="AU13:AU30" si="3">U13+AT13</f>
        <v>45</v>
      </c>
    </row>
    <row r="14" spans="1:47" ht="27" customHeight="1">
      <c r="A14" s="10" t="s">
        <v>35</v>
      </c>
      <c r="B14" s="14" t="s">
        <v>36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96" t="s">
        <v>88</v>
      </c>
      <c r="U14" s="54">
        <f t="shared" si="2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56">
        <f t="shared" ref="AT14:AT30" si="4">SUM(V14:AS14)</f>
        <v>0</v>
      </c>
      <c r="AU14" s="33">
        <f t="shared" si="3"/>
        <v>0</v>
      </c>
    </row>
    <row r="15" spans="1:47" ht="19.5" customHeight="1">
      <c r="A15" s="12" t="s">
        <v>39</v>
      </c>
      <c r="B15" s="16" t="s">
        <v>23</v>
      </c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/>
      <c r="M15" s="1"/>
      <c r="N15" s="1"/>
      <c r="O15" s="1"/>
      <c r="P15" s="1"/>
      <c r="Q15" s="1"/>
      <c r="R15" s="1"/>
      <c r="S15" s="1">
        <v>2</v>
      </c>
      <c r="T15" s="96" t="s">
        <v>88</v>
      </c>
      <c r="U15" s="54">
        <f t="shared" si="2"/>
        <v>20</v>
      </c>
      <c r="V15" s="1">
        <v>1</v>
      </c>
      <c r="W15" s="1">
        <v>1</v>
      </c>
      <c r="X15" s="1">
        <v>1</v>
      </c>
      <c r="Y15" s="1">
        <v>1</v>
      </c>
      <c r="Z15" s="1">
        <v>2</v>
      </c>
      <c r="AA15" s="1">
        <v>1</v>
      </c>
      <c r="AB15" s="1">
        <v>2</v>
      </c>
      <c r="AC15" s="1">
        <v>1</v>
      </c>
      <c r="AD15" s="1">
        <v>2</v>
      </c>
      <c r="AE15" s="1">
        <v>1</v>
      </c>
      <c r="AF15" s="1">
        <v>2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56">
        <f t="shared" si="4"/>
        <v>15</v>
      </c>
      <c r="AU15" s="33">
        <f t="shared" si="3"/>
        <v>35</v>
      </c>
    </row>
    <row r="16" spans="1:47" ht="20.25" customHeight="1">
      <c r="A16" s="32" t="s">
        <v>40</v>
      </c>
      <c r="B16" s="34" t="s">
        <v>41</v>
      </c>
      <c r="C16" s="35">
        <f>C19+C20+C24</f>
        <v>31</v>
      </c>
      <c r="D16" s="35">
        <f t="shared" ref="D16:R16" si="5">D19+D20+D24</f>
        <v>31</v>
      </c>
      <c r="E16" s="35">
        <f t="shared" si="5"/>
        <v>32</v>
      </c>
      <c r="F16" s="35">
        <f t="shared" si="5"/>
        <v>32</v>
      </c>
      <c r="G16" s="35">
        <f t="shared" si="5"/>
        <v>32</v>
      </c>
      <c r="H16" s="35">
        <f t="shared" si="5"/>
        <v>32</v>
      </c>
      <c r="I16" s="35">
        <f t="shared" si="5"/>
        <v>32</v>
      </c>
      <c r="J16" s="35">
        <f t="shared" si="5"/>
        <v>32</v>
      </c>
      <c r="K16" s="35">
        <f t="shared" si="5"/>
        <v>32</v>
      </c>
      <c r="L16" s="35">
        <v>0</v>
      </c>
      <c r="M16" s="35">
        <f t="shared" si="5"/>
        <v>0</v>
      </c>
      <c r="N16" s="35">
        <f t="shared" si="5"/>
        <v>0</v>
      </c>
      <c r="O16" s="35">
        <f t="shared" si="5"/>
        <v>0</v>
      </c>
      <c r="P16" s="35">
        <f t="shared" si="5"/>
        <v>0</v>
      </c>
      <c r="Q16" s="35">
        <f t="shared" si="5"/>
        <v>0</v>
      </c>
      <c r="R16" s="35">
        <f t="shared" si="5"/>
        <v>33</v>
      </c>
      <c r="S16" s="35">
        <f t="shared" ref="S16" si="6">S19+S20+S24</f>
        <v>32</v>
      </c>
      <c r="T16" s="96" t="s">
        <v>88</v>
      </c>
      <c r="U16" s="54">
        <f t="shared" si="2"/>
        <v>351</v>
      </c>
      <c r="V16" s="33">
        <f>V24+V25</f>
        <v>33</v>
      </c>
      <c r="W16" s="33">
        <f t="shared" ref="W16:AS16" si="7">W24+W25</f>
        <v>33</v>
      </c>
      <c r="X16" s="33">
        <f t="shared" si="7"/>
        <v>33</v>
      </c>
      <c r="Y16" s="33">
        <f t="shared" si="7"/>
        <v>33</v>
      </c>
      <c r="Z16" s="33">
        <f t="shared" si="7"/>
        <v>32</v>
      </c>
      <c r="AA16" s="33">
        <f t="shared" si="7"/>
        <v>33</v>
      </c>
      <c r="AB16" s="33">
        <f t="shared" si="7"/>
        <v>32</v>
      </c>
      <c r="AC16" s="33">
        <f t="shared" si="7"/>
        <v>33</v>
      </c>
      <c r="AD16" s="33">
        <f t="shared" si="7"/>
        <v>32</v>
      </c>
      <c r="AE16" s="33">
        <f t="shared" si="7"/>
        <v>34</v>
      </c>
      <c r="AF16" s="33">
        <f t="shared" si="7"/>
        <v>33</v>
      </c>
      <c r="AG16" s="33">
        <v>0</v>
      </c>
      <c r="AH16" s="33">
        <f t="shared" si="7"/>
        <v>0</v>
      </c>
      <c r="AI16" s="33">
        <f t="shared" si="7"/>
        <v>0</v>
      </c>
      <c r="AJ16" s="33">
        <f t="shared" si="7"/>
        <v>0</v>
      </c>
      <c r="AK16" s="33">
        <f t="shared" si="7"/>
        <v>0</v>
      </c>
      <c r="AL16" s="33">
        <f t="shared" si="7"/>
        <v>0</v>
      </c>
      <c r="AM16" s="33">
        <f t="shared" si="7"/>
        <v>0</v>
      </c>
      <c r="AN16" s="33">
        <f t="shared" si="7"/>
        <v>0</v>
      </c>
      <c r="AO16" s="33">
        <f t="shared" si="7"/>
        <v>0</v>
      </c>
      <c r="AP16" s="33">
        <f t="shared" si="7"/>
        <v>0</v>
      </c>
      <c r="AQ16" s="33">
        <f t="shared" si="7"/>
        <v>0</v>
      </c>
      <c r="AR16" s="33">
        <f t="shared" si="7"/>
        <v>0</v>
      </c>
      <c r="AS16" s="33">
        <f t="shared" si="7"/>
        <v>0</v>
      </c>
      <c r="AT16" s="56">
        <f t="shared" si="4"/>
        <v>361</v>
      </c>
      <c r="AU16" s="33">
        <f t="shared" si="3"/>
        <v>712</v>
      </c>
    </row>
    <row r="17" spans="1:47" ht="18" customHeight="1">
      <c r="A17" s="36" t="s">
        <v>42</v>
      </c>
      <c r="B17" s="34" t="s">
        <v>43</v>
      </c>
      <c r="C17" s="35">
        <f>SUM(C18+C23)</f>
        <v>31</v>
      </c>
      <c r="D17" s="35">
        <f t="shared" ref="D17:H17" si="8">SUM(D18+D23)</f>
        <v>31</v>
      </c>
      <c r="E17" s="35">
        <f t="shared" si="8"/>
        <v>32</v>
      </c>
      <c r="F17" s="35">
        <f t="shared" si="8"/>
        <v>32</v>
      </c>
      <c r="G17" s="35">
        <f t="shared" si="8"/>
        <v>32</v>
      </c>
      <c r="H17" s="35">
        <f t="shared" si="8"/>
        <v>32</v>
      </c>
      <c r="I17" s="35">
        <f t="shared" ref="I17" si="9">SUM(I18+I23)</f>
        <v>32</v>
      </c>
      <c r="J17" s="35">
        <f t="shared" ref="J17:K17" si="10">SUM(J18+J23)</f>
        <v>32</v>
      </c>
      <c r="K17" s="35">
        <f t="shared" si="10"/>
        <v>32</v>
      </c>
      <c r="L17" s="35">
        <f t="shared" ref="L17" si="11">SUM(L18+L23)</f>
        <v>18</v>
      </c>
      <c r="M17" s="35">
        <f t="shared" ref="M17" si="12">SUM(M18+M23)</f>
        <v>36</v>
      </c>
      <c r="N17" s="35">
        <f t="shared" ref="N17" si="13">SUM(N18+N23)</f>
        <v>36</v>
      </c>
      <c r="O17" s="35">
        <f t="shared" ref="O17" si="14">SUM(O18+O23)</f>
        <v>36</v>
      </c>
      <c r="P17" s="35">
        <f t="shared" ref="P17" si="15">SUM(P18+P23)</f>
        <v>36</v>
      </c>
      <c r="Q17" s="35">
        <v>18</v>
      </c>
      <c r="R17" s="35">
        <f t="shared" ref="R17" si="16">SUM(R18+R23)</f>
        <v>33</v>
      </c>
      <c r="S17" s="35">
        <f>SUM(S18+S23)</f>
        <v>32</v>
      </c>
      <c r="T17" s="95" t="s">
        <v>88</v>
      </c>
      <c r="U17" s="54">
        <f t="shared" si="2"/>
        <v>531</v>
      </c>
      <c r="V17" s="33">
        <f>V24+V25+V26+V27+V28</f>
        <v>33</v>
      </c>
      <c r="W17" s="33">
        <f t="shared" ref="W17:AR17" si="17">W24+W25+W26+W27+W28</f>
        <v>33</v>
      </c>
      <c r="X17" s="33">
        <f t="shared" si="17"/>
        <v>33</v>
      </c>
      <c r="Y17" s="33">
        <f t="shared" si="17"/>
        <v>33</v>
      </c>
      <c r="Z17" s="33">
        <f t="shared" si="17"/>
        <v>32</v>
      </c>
      <c r="AA17" s="33">
        <f t="shared" si="17"/>
        <v>33</v>
      </c>
      <c r="AB17" s="33">
        <f t="shared" si="17"/>
        <v>32</v>
      </c>
      <c r="AC17" s="33">
        <f t="shared" si="17"/>
        <v>33</v>
      </c>
      <c r="AD17" s="33">
        <f t="shared" si="17"/>
        <v>32</v>
      </c>
      <c r="AE17" s="33">
        <f t="shared" si="17"/>
        <v>34</v>
      </c>
      <c r="AF17" s="33">
        <f t="shared" si="17"/>
        <v>33</v>
      </c>
      <c r="AG17" s="33">
        <v>18</v>
      </c>
      <c r="AH17" s="33">
        <f t="shared" si="17"/>
        <v>36</v>
      </c>
      <c r="AI17" s="33">
        <f t="shared" si="17"/>
        <v>36</v>
      </c>
      <c r="AJ17" s="33">
        <f t="shared" si="17"/>
        <v>36</v>
      </c>
      <c r="AK17" s="33">
        <f t="shared" si="17"/>
        <v>36</v>
      </c>
      <c r="AL17" s="33">
        <f t="shared" si="17"/>
        <v>36</v>
      </c>
      <c r="AM17" s="33">
        <f t="shared" si="17"/>
        <v>36</v>
      </c>
      <c r="AN17" s="33">
        <f t="shared" si="17"/>
        <v>36</v>
      </c>
      <c r="AO17" s="33">
        <f t="shared" si="17"/>
        <v>36</v>
      </c>
      <c r="AP17" s="33">
        <f t="shared" si="17"/>
        <v>36</v>
      </c>
      <c r="AQ17" s="33">
        <v>18</v>
      </c>
      <c r="AR17" s="33">
        <f t="shared" si="17"/>
        <v>0</v>
      </c>
      <c r="AS17" s="33">
        <v>0</v>
      </c>
      <c r="AT17" s="56">
        <f t="shared" si="4"/>
        <v>721</v>
      </c>
      <c r="AU17" s="33">
        <f t="shared" si="3"/>
        <v>1252</v>
      </c>
    </row>
    <row r="18" spans="1:47" ht="63.75" customHeight="1">
      <c r="A18" s="21" t="s">
        <v>65</v>
      </c>
      <c r="B18" s="22" t="s">
        <v>66</v>
      </c>
      <c r="C18" s="1">
        <f>SUM(C19:C22)</f>
        <v>31</v>
      </c>
      <c r="D18" s="1">
        <f t="shared" ref="D18:K18" si="18">SUM(D19:D22)</f>
        <v>31</v>
      </c>
      <c r="E18" s="1">
        <f t="shared" si="18"/>
        <v>32</v>
      </c>
      <c r="F18" s="1">
        <f t="shared" si="18"/>
        <v>32</v>
      </c>
      <c r="G18" s="1">
        <f t="shared" si="18"/>
        <v>32</v>
      </c>
      <c r="H18" s="1">
        <f t="shared" si="18"/>
        <v>32</v>
      </c>
      <c r="I18" s="1">
        <f t="shared" si="18"/>
        <v>32</v>
      </c>
      <c r="J18" s="1">
        <f t="shared" si="18"/>
        <v>32</v>
      </c>
      <c r="K18" s="1">
        <f t="shared" si="18"/>
        <v>32</v>
      </c>
      <c r="L18" s="1">
        <f t="shared" ref="L18" si="19">SUM(L19:L22)</f>
        <v>18</v>
      </c>
      <c r="M18" s="1">
        <f t="shared" ref="M18:S18" si="20">SUM(M19:M22)</f>
        <v>36</v>
      </c>
      <c r="N18" s="1">
        <f t="shared" si="20"/>
        <v>36</v>
      </c>
      <c r="O18" s="1">
        <f t="shared" si="20"/>
        <v>36</v>
      </c>
      <c r="P18" s="1">
        <f t="shared" si="20"/>
        <v>36</v>
      </c>
      <c r="Q18" s="98" t="s">
        <v>123</v>
      </c>
      <c r="R18" s="99"/>
      <c r="S18" s="1">
        <f t="shared" si="20"/>
        <v>0</v>
      </c>
      <c r="T18" s="96" t="s">
        <v>88</v>
      </c>
      <c r="U18" s="54">
        <f t="shared" si="2"/>
        <v>448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56">
        <f t="shared" si="4"/>
        <v>0</v>
      </c>
      <c r="AU18" s="33">
        <f t="shared" si="3"/>
        <v>448</v>
      </c>
    </row>
    <row r="19" spans="1:47" ht="48" customHeight="1">
      <c r="A19" s="10" t="s">
        <v>67</v>
      </c>
      <c r="B19" s="15" t="s">
        <v>68</v>
      </c>
      <c r="C19" s="2">
        <v>12</v>
      </c>
      <c r="D19" s="2">
        <v>12</v>
      </c>
      <c r="E19" s="2">
        <v>13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18</v>
      </c>
      <c r="L19" s="2"/>
      <c r="M19" s="1"/>
      <c r="N19" s="1"/>
      <c r="O19" s="1"/>
      <c r="P19" s="1"/>
      <c r="Q19" s="1"/>
      <c r="R19" s="1"/>
      <c r="S19" s="1"/>
      <c r="T19" s="96" t="s">
        <v>88</v>
      </c>
      <c r="U19" s="54">
        <f>SUM(C19:S19)</f>
        <v>105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56">
        <f t="shared" si="4"/>
        <v>0</v>
      </c>
      <c r="AU19" s="33">
        <f t="shared" si="3"/>
        <v>105</v>
      </c>
    </row>
    <row r="20" spans="1:47" ht="48.75" customHeight="1">
      <c r="A20" s="10" t="s">
        <v>69</v>
      </c>
      <c r="B20" s="15" t="s">
        <v>70</v>
      </c>
      <c r="C20" s="2">
        <v>19</v>
      </c>
      <c r="D20" s="2">
        <v>19</v>
      </c>
      <c r="E20" s="2">
        <v>19</v>
      </c>
      <c r="F20" s="2">
        <v>22</v>
      </c>
      <c r="G20" s="2">
        <v>22</v>
      </c>
      <c r="H20" s="2">
        <v>22</v>
      </c>
      <c r="I20" s="2">
        <v>22</v>
      </c>
      <c r="J20" s="2">
        <v>22</v>
      </c>
      <c r="K20" s="2">
        <v>14</v>
      </c>
      <c r="L20" s="97" t="s">
        <v>123</v>
      </c>
      <c r="M20" s="1"/>
      <c r="N20" s="1"/>
      <c r="O20" s="1"/>
      <c r="P20" s="1"/>
      <c r="Q20" s="1"/>
      <c r="R20" s="1"/>
      <c r="S20" s="1"/>
      <c r="T20" s="96" t="s">
        <v>88</v>
      </c>
      <c r="U20" s="54">
        <f t="shared" si="2"/>
        <v>181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56">
        <f t="shared" si="4"/>
        <v>0</v>
      </c>
      <c r="AU20" s="33">
        <f t="shared" si="3"/>
        <v>181</v>
      </c>
    </row>
    <row r="21" spans="1:47" ht="20.25" customHeight="1">
      <c r="A21" s="12" t="s">
        <v>71</v>
      </c>
      <c r="B21" s="16" t="s">
        <v>51</v>
      </c>
      <c r="C21" s="2"/>
      <c r="D21" s="1"/>
      <c r="E21" s="1"/>
      <c r="F21" s="1"/>
      <c r="G21" s="1"/>
      <c r="H21" s="1"/>
      <c r="I21" s="1"/>
      <c r="J21" s="55"/>
      <c r="K21" s="55"/>
      <c r="L21" s="60">
        <v>18</v>
      </c>
      <c r="M21" s="60">
        <v>36</v>
      </c>
      <c r="N21" s="60">
        <v>36</v>
      </c>
      <c r="O21" s="60">
        <v>18</v>
      </c>
      <c r="P21" s="1"/>
      <c r="Q21" s="55"/>
      <c r="R21" s="55"/>
      <c r="S21" s="55"/>
      <c r="T21" s="96" t="s">
        <v>88</v>
      </c>
      <c r="U21" s="54">
        <f t="shared" si="2"/>
        <v>108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56">
        <f t="shared" si="4"/>
        <v>0</v>
      </c>
      <c r="AU21" s="33">
        <f>U21+AT21</f>
        <v>108</v>
      </c>
    </row>
    <row r="22" spans="1:47" ht="18.75" customHeight="1">
      <c r="A22" s="12" t="s">
        <v>72</v>
      </c>
      <c r="B22" s="17" t="s">
        <v>58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61">
        <v>18</v>
      </c>
      <c r="P22" s="61">
        <v>36</v>
      </c>
      <c r="Q22" s="61">
        <v>18</v>
      </c>
      <c r="R22" s="55"/>
      <c r="S22" s="55"/>
      <c r="T22" s="96" t="s">
        <v>88</v>
      </c>
      <c r="U22" s="54">
        <f t="shared" si="2"/>
        <v>72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56">
        <f t="shared" si="4"/>
        <v>0</v>
      </c>
      <c r="AU22" s="33">
        <f t="shared" si="3"/>
        <v>72</v>
      </c>
    </row>
    <row r="23" spans="1:47" ht="60" customHeight="1">
      <c r="A23" s="10" t="s">
        <v>73</v>
      </c>
      <c r="B23" s="15" t="s">
        <v>74</v>
      </c>
      <c r="C23" s="2">
        <f>SUM(C24:C27)</f>
        <v>0</v>
      </c>
      <c r="D23" s="2">
        <f t="shared" ref="D23:S23" si="21">SUM(D24:D27)</f>
        <v>0</v>
      </c>
      <c r="E23" s="2">
        <f t="shared" si="21"/>
        <v>0</v>
      </c>
      <c r="F23" s="2">
        <f t="shared" si="21"/>
        <v>0</v>
      </c>
      <c r="G23" s="2">
        <f t="shared" si="21"/>
        <v>0</v>
      </c>
      <c r="H23" s="2">
        <f t="shared" si="21"/>
        <v>0</v>
      </c>
      <c r="I23" s="2">
        <f t="shared" si="21"/>
        <v>0</v>
      </c>
      <c r="J23" s="2">
        <f t="shared" si="21"/>
        <v>0</v>
      </c>
      <c r="K23" s="2">
        <f t="shared" si="21"/>
        <v>0</v>
      </c>
      <c r="L23" s="2">
        <f t="shared" si="21"/>
        <v>0</v>
      </c>
      <c r="M23" s="2">
        <f t="shared" si="21"/>
        <v>0</v>
      </c>
      <c r="N23" s="2">
        <f t="shared" si="21"/>
        <v>0</v>
      </c>
      <c r="O23" s="2">
        <f t="shared" si="21"/>
        <v>0</v>
      </c>
      <c r="P23" s="2">
        <f t="shared" si="21"/>
        <v>0</v>
      </c>
      <c r="Q23" s="2">
        <f t="shared" si="21"/>
        <v>0</v>
      </c>
      <c r="R23" s="2">
        <f t="shared" si="21"/>
        <v>33</v>
      </c>
      <c r="S23" s="2">
        <f t="shared" si="21"/>
        <v>32</v>
      </c>
      <c r="T23" s="96" t="s">
        <v>88</v>
      </c>
      <c r="U23" s="54">
        <f t="shared" si="2"/>
        <v>65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62" t="s">
        <v>93</v>
      </c>
      <c r="AR23" s="1"/>
      <c r="AS23" s="1"/>
      <c r="AT23" s="56">
        <f t="shared" si="4"/>
        <v>0</v>
      </c>
      <c r="AU23" s="33">
        <f t="shared" si="3"/>
        <v>65</v>
      </c>
    </row>
    <row r="24" spans="1:47" ht="46.5" customHeight="1">
      <c r="A24" s="10" t="s">
        <v>75</v>
      </c>
      <c r="B24" s="15" t="s">
        <v>76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33</v>
      </c>
      <c r="S24" s="1">
        <v>32</v>
      </c>
      <c r="T24" s="96" t="s">
        <v>88</v>
      </c>
      <c r="U24" s="54">
        <f t="shared" si="2"/>
        <v>65</v>
      </c>
      <c r="V24" s="1">
        <v>33</v>
      </c>
      <c r="W24" s="1">
        <v>6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56">
        <f t="shared" si="4"/>
        <v>39</v>
      </c>
      <c r="AU24" s="33">
        <f t="shared" si="3"/>
        <v>104</v>
      </c>
    </row>
    <row r="25" spans="1:47" ht="42" customHeight="1">
      <c r="A25" s="10" t="s">
        <v>77</v>
      </c>
      <c r="B25" s="15" t="s">
        <v>78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6" t="s">
        <v>88</v>
      </c>
      <c r="U25" s="54">
        <f>SUM(C25:S25)</f>
        <v>0</v>
      </c>
      <c r="V25" s="1"/>
      <c r="W25" s="1">
        <v>27</v>
      </c>
      <c r="X25" s="1">
        <v>33</v>
      </c>
      <c r="Y25" s="1">
        <v>33</v>
      </c>
      <c r="Z25" s="1">
        <v>32</v>
      </c>
      <c r="AA25" s="1">
        <v>33</v>
      </c>
      <c r="AB25" s="1">
        <v>32</v>
      </c>
      <c r="AC25" s="1">
        <v>33</v>
      </c>
      <c r="AD25" s="1">
        <v>32</v>
      </c>
      <c r="AE25" s="1">
        <v>34</v>
      </c>
      <c r="AF25" s="100">
        <v>33</v>
      </c>
      <c r="AG25" s="98" t="s">
        <v>123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56">
        <f t="shared" si="4"/>
        <v>322</v>
      </c>
      <c r="AU25" s="33">
        <f t="shared" si="3"/>
        <v>322</v>
      </c>
    </row>
    <row r="26" spans="1:47" ht="19.5" customHeight="1">
      <c r="A26" s="23" t="s">
        <v>79</v>
      </c>
      <c r="B26" s="24" t="s">
        <v>51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6" t="s">
        <v>88</v>
      </c>
      <c r="U26" s="54">
        <f t="shared" si="2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0">
        <v>18</v>
      </c>
      <c r="AH26" s="60">
        <v>36</v>
      </c>
      <c r="AI26" s="60">
        <v>36</v>
      </c>
      <c r="AJ26" s="60">
        <v>36</v>
      </c>
      <c r="AK26" s="60">
        <v>18</v>
      </c>
      <c r="AL26" s="1"/>
      <c r="AM26" s="1"/>
      <c r="AN26" s="1"/>
      <c r="AO26" s="1"/>
      <c r="AP26" s="1"/>
      <c r="AQ26" s="1"/>
      <c r="AR26" s="1"/>
      <c r="AS26" s="1"/>
      <c r="AT26" s="56">
        <f t="shared" si="4"/>
        <v>144</v>
      </c>
      <c r="AU26" s="33">
        <f t="shared" si="3"/>
        <v>144</v>
      </c>
    </row>
    <row r="27" spans="1:47" ht="19.5" customHeight="1">
      <c r="A27" s="12" t="s">
        <v>80</v>
      </c>
      <c r="B27" s="20" t="s">
        <v>58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6" t="s">
        <v>88</v>
      </c>
      <c r="U27" s="54">
        <f t="shared" si="2"/>
        <v>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61">
        <v>18</v>
      </c>
      <c r="AL27" s="61">
        <v>36</v>
      </c>
      <c r="AM27" s="61">
        <v>36</v>
      </c>
      <c r="AN27" s="61">
        <v>36</v>
      </c>
      <c r="AO27" s="61">
        <v>36</v>
      </c>
      <c r="AP27" s="61">
        <v>36</v>
      </c>
      <c r="AQ27" s="61">
        <v>18</v>
      </c>
      <c r="AR27" s="1"/>
      <c r="AS27" s="1"/>
      <c r="AT27" s="56">
        <f t="shared" si="4"/>
        <v>216</v>
      </c>
      <c r="AU27" s="33">
        <f t="shared" si="3"/>
        <v>216</v>
      </c>
    </row>
    <row r="28" spans="1:47" ht="15.75" customHeight="1">
      <c r="A28" s="27" t="s">
        <v>84</v>
      </c>
      <c r="B28" s="26" t="s">
        <v>81</v>
      </c>
      <c r="C28" s="1"/>
      <c r="D28" s="1"/>
      <c r="E28" s="1"/>
      <c r="F28" s="1"/>
      <c r="G28" s="1"/>
      <c r="H28" s="1"/>
      <c r="I28" s="1"/>
      <c r="J28" s="1"/>
      <c r="K28" s="1"/>
      <c r="L28" s="1">
        <v>18</v>
      </c>
      <c r="M28" s="1"/>
      <c r="N28" s="1"/>
      <c r="O28" s="1"/>
      <c r="P28" s="1"/>
      <c r="Q28" s="1">
        <v>18</v>
      </c>
      <c r="R28" s="1"/>
      <c r="S28" s="1"/>
      <c r="T28" s="96" t="s">
        <v>88</v>
      </c>
      <c r="U28" s="54">
        <f t="shared" si="2"/>
        <v>36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18</v>
      </c>
      <c r="AH28" s="1"/>
      <c r="AI28" s="1"/>
      <c r="AJ28" s="1"/>
      <c r="AK28" s="1"/>
      <c r="AL28" s="1"/>
      <c r="AM28" s="1"/>
      <c r="AN28" s="1"/>
      <c r="AO28" s="1"/>
      <c r="AP28" s="1"/>
      <c r="AQ28" s="1">
        <v>18</v>
      </c>
      <c r="AR28" s="1"/>
      <c r="AS28" s="1"/>
      <c r="AT28" s="56">
        <f t="shared" si="4"/>
        <v>36</v>
      </c>
      <c r="AU28" s="33">
        <f>U28+AT28</f>
        <v>72</v>
      </c>
    </row>
    <row r="29" spans="1:47" ht="30.75" customHeight="1">
      <c r="A29" s="27" t="s">
        <v>82</v>
      </c>
      <c r="B29" s="29" t="s">
        <v>83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6" t="s">
        <v>88</v>
      </c>
      <c r="U29" s="54">
        <f t="shared" si="2"/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63">
        <v>36</v>
      </c>
      <c r="AS29" s="63">
        <v>36</v>
      </c>
      <c r="AT29" s="56">
        <f t="shared" si="4"/>
        <v>72</v>
      </c>
      <c r="AU29" s="33">
        <f t="shared" si="3"/>
        <v>72</v>
      </c>
    </row>
    <row r="30" spans="1:47">
      <c r="A30" s="28"/>
      <c r="B30" s="28" t="s">
        <v>86</v>
      </c>
      <c r="C30" s="28">
        <f>AVERAGE(C12+C17+C28+C29)</f>
        <v>36</v>
      </c>
      <c r="D30" s="28">
        <f t="shared" ref="D30:S30" si="22">AVERAGE(D12+D17+D28+D29)</f>
        <v>36</v>
      </c>
      <c r="E30" s="28">
        <f t="shared" si="22"/>
        <v>36</v>
      </c>
      <c r="F30" s="28">
        <f t="shared" si="22"/>
        <v>36</v>
      </c>
      <c r="G30" s="28">
        <f t="shared" si="22"/>
        <v>36</v>
      </c>
      <c r="H30" s="28">
        <f t="shared" si="22"/>
        <v>36</v>
      </c>
      <c r="I30" s="28">
        <f t="shared" si="22"/>
        <v>36</v>
      </c>
      <c r="J30" s="28">
        <f t="shared" si="22"/>
        <v>36</v>
      </c>
      <c r="K30" s="28">
        <f t="shared" si="22"/>
        <v>36</v>
      </c>
      <c r="L30" s="28">
        <f t="shared" si="22"/>
        <v>36</v>
      </c>
      <c r="M30" s="28">
        <f t="shared" si="22"/>
        <v>36</v>
      </c>
      <c r="N30" s="28">
        <f t="shared" si="22"/>
        <v>36</v>
      </c>
      <c r="O30" s="28">
        <f t="shared" si="22"/>
        <v>36</v>
      </c>
      <c r="P30" s="28">
        <f t="shared" si="22"/>
        <v>36</v>
      </c>
      <c r="Q30" s="28">
        <f t="shared" si="22"/>
        <v>36</v>
      </c>
      <c r="R30" s="28">
        <f t="shared" si="22"/>
        <v>36</v>
      </c>
      <c r="S30" s="28">
        <f t="shared" si="22"/>
        <v>36</v>
      </c>
      <c r="T30" s="37" t="s">
        <v>88</v>
      </c>
      <c r="U30" s="54">
        <f t="shared" si="2"/>
        <v>612</v>
      </c>
      <c r="V30" s="28">
        <f t="shared" ref="V30" si="23">AVERAGE(V12+V17+V28+V29)</f>
        <v>36</v>
      </c>
      <c r="W30" s="28">
        <f t="shared" ref="W30" si="24">AVERAGE(W12+W17+W28+W29)</f>
        <v>36</v>
      </c>
      <c r="X30" s="28">
        <f t="shared" ref="X30" si="25">AVERAGE(X12+X17+X28+X29)</f>
        <v>36</v>
      </c>
      <c r="Y30" s="28">
        <f t="shared" ref="Y30" si="26">AVERAGE(Y12+Y17+Y28+Y29)</f>
        <v>36</v>
      </c>
      <c r="Z30" s="28">
        <f t="shared" ref="Z30" si="27">AVERAGE(Z12+Z17+Z28+Z29)</f>
        <v>36</v>
      </c>
      <c r="AA30" s="28">
        <f t="shared" ref="AA30" si="28">AVERAGE(AA12+AA17+AA28+AA29)</f>
        <v>36</v>
      </c>
      <c r="AB30" s="28">
        <f t="shared" ref="AB30" si="29">AVERAGE(AB12+AB17+AB28+AB29)</f>
        <v>36</v>
      </c>
      <c r="AC30" s="28">
        <f t="shared" ref="AC30" si="30">AVERAGE(AC12+AC17+AC28+AC29)</f>
        <v>36</v>
      </c>
      <c r="AD30" s="28">
        <f t="shared" ref="AD30" si="31">AVERAGE(AD12+AD17+AD28+AD29)</f>
        <v>36</v>
      </c>
      <c r="AE30" s="28">
        <f t="shared" ref="AE30" si="32">AVERAGE(AE12+AE17+AE28+AE29)</f>
        <v>36</v>
      </c>
      <c r="AF30" s="28">
        <f t="shared" ref="AF30" si="33">AVERAGE(AF12+AF17+AF28+AF29)</f>
        <v>36</v>
      </c>
      <c r="AG30" s="28">
        <v>36</v>
      </c>
      <c r="AH30" s="28">
        <f t="shared" ref="AH30" si="34">AVERAGE(AH12+AH17+AH28+AH29)</f>
        <v>36</v>
      </c>
      <c r="AI30" s="28">
        <f t="shared" ref="AI30" si="35">AVERAGE(AI12+AI17+AI28+AI29)</f>
        <v>36</v>
      </c>
      <c r="AJ30" s="28">
        <f t="shared" ref="AJ30" si="36">AVERAGE(AJ12+AJ17+AJ28+AJ29)</f>
        <v>36</v>
      </c>
      <c r="AK30" s="28">
        <f t="shared" ref="AK30" si="37">AVERAGE(AK12+AK17+AK28+AK29)</f>
        <v>36</v>
      </c>
      <c r="AL30" s="28">
        <f t="shared" ref="AL30" si="38">AVERAGE(AL12+AL17+AL28+AL29)</f>
        <v>36</v>
      </c>
      <c r="AM30" s="28">
        <f t="shared" ref="AM30" si="39">AVERAGE(AM12+AM17+AM28+AM29)</f>
        <v>36</v>
      </c>
      <c r="AN30" s="28">
        <f t="shared" ref="AN30" si="40">AVERAGE(AN12+AN17+AN28+AN29)</f>
        <v>36</v>
      </c>
      <c r="AO30" s="28">
        <f t="shared" ref="AO30" si="41">AVERAGE(AO12+AO17+AO28+AO29)</f>
        <v>36</v>
      </c>
      <c r="AP30" s="28">
        <f t="shared" ref="AP30" si="42">AVERAGE(AP12+AP17+AP28+AP29)</f>
        <v>36</v>
      </c>
      <c r="AQ30" s="28">
        <f t="shared" ref="AQ30" si="43">AVERAGE(AQ12+AQ17+AQ28+AQ29)</f>
        <v>36</v>
      </c>
      <c r="AR30" s="28">
        <f t="shared" ref="AR30" si="44">AVERAGE(AR12+AR17+AR28+AR29)</f>
        <v>36</v>
      </c>
      <c r="AS30" s="28">
        <v>36</v>
      </c>
      <c r="AT30" s="56">
        <f t="shared" si="4"/>
        <v>864</v>
      </c>
      <c r="AU30" s="33">
        <f t="shared" si="3"/>
        <v>1476</v>
      </c>
    </row>
    <row r="41" ht="11.25" customHeight="1"/>
  </sheetData>
  <mergeCells count="21">
    <mergeCell ref="AP3:AP5"/>
    <mergeCell ref="AU3:AU5"/>
    <mergeCell ref="AT3:AT5"/>
    <mergeCell ref="C6:AT6"/>
    <mergeCell ref="C8:AT8"/>
    <mergeCell ref="AC3:AF3"/>
    <mergeCell ref="AG3:AG5"/>
    <mergeCell ref="AH3:AJ3"/>
    <mergeCell ref="AK3:AK5"/>
    <mergeCell ref="AL3:AO3"/>
    <mergeCell ref="L3:O3"/>
    <mergeCell ref="T3:T5"/>
    <mergeCell ref="K3:K5"/>
    <mergeCell ref="A3:A9"/>
    <mergeCell ref="B3:B9"/>
    <mergeCell ref="G3:G5"/>
    <mergeCell ref="H3:J3"/>
    <mergeCell ref="C3:C5"/>
    <mergeCell ref="P3:P5"/>
    <mergeCell ref="U3:X3"/>
    <mergeCell ref="Y3:AB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1 курс </vt:lpstr>
      <vt:lpstr>2 курс  </vt:lpstr>
      <vt:lpstr>3 курс  </vt:lpstr>
      <vt:lpstr>4 курс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пк</cp:lastModifiedBy>
  <cp:lastPrinted>2021-02-10T05:56:53Z</cp:lastPrinted>
  <dcterms:created xsi:type="dcterms:W3CDTF">2017-05-30T08:43:21Z</dcterms:created>
  <dcterms:modified xsi:type="dcterms:W3CDTF">2021-03-05T10:24:49Z</dcterms:modified>
</cp:coreProperties>
</file>