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1 курс 169с" sheetId="1" r:id="rId1"/>
    <sheet name="2 курс 269с" sheetId="2" r:id="rId2"/>
    <sheet name="3 курс 369с" sheetId="4" r:id="rId3"/>
    <sheet name="4 курс 469с" sheetId="9" r:id="rId4"/>
    <sheet name="5 курс 569с" sheetId="10" r:id="rId5"/>
  </sheets>
  <definedNames>
    <definedName name="_xlnm.Print_Area" localSheetId="1">'2 курс 269с'!$A$1:$AX$56</definedName>
  </definedNames>
  <calcPr calcId="124519"/>
</workbook>
</file>

<file path=xl/calcChain.xml><?xml version="1.0" encoding="utf-8"?>
<calcChain xmlns="http://schemas.openxmlformats.org/spreadsheetml/2006/main">
  <c r="AV68" i="9"/>
  <c r="AV67"/>
  <c r="AU68"/>
  <c r="AU67"/>
  <c r="AV66"/>
  <c r="AU66"/>
  <c r="V68"/>
  <c r="V67"/>
  <c r="V66"/>
  <c r="AV46" i="4"/>
  <c r="AV48"/>
  <c r="AV47"/>
  <c r="AU48"/>
  <c r="AU47"/>
  <c r="AU46"/>
  <c r="V48"/>
  <c r="V47"/>
  <c r="V46"/>
  <c r="AW55" i="2"/>
  <c r="AV55"/>
  <c r="AW54"/>
  <c r="AV54"/>
  <c r="AV53"/>
  <c r="V55"/>
  <c r="V54"/>
  <c r="V53"/>
  <c r="V38" i="10" l="1"/>
  <c r="V36"/>
  <c r="V34"/>
  <c r="V31"/>
  <c r="V29"/>
  <c r="V24"/>
  <c r="V22"/>
  <c r="V20"/>
  <c r="V18"/>
  <c r="V16"/>
  <c r="V14"/>
  <c r="AU47"/>
  <c r="AV46" l="1"/>
  <c r="AU46"/>
  <c r="AU45"/>
  <c r="V46"/>
  <c r="V10"/>
  <c r="V45"/>
  <c r="V47" s="1"/>
  <c r="AV47" s="1"/>
  <c r="V8"/>
  <c r="P11" i="1"/>
  <c r="K11"/>
  <c r="I11"/>
  <c r="G11"/>
  <c r="E11"/>
  <c r="AR22"/>
  <c r="AQ22"/>
  <c r="AP22"/>
  <c r="AO22"/>
  <c r="AN22"/>
  <c r="AM22"/>
  <c r="AM26" s="1"/>
  <c r="AL22"/>
  <c r="AK22"/>
  <c r="AK26" s="1"/>
  <c r="AJ22"/>
  <c r="AI22"/>
  <c r="AI26" s="1"/>
  <c r="AH22"/>
  <c r="AG22"/>
  <c r="AG26" s="1"/>
  <c r="AF22"/>
  <c r="AE22"/>
  <c r="AD22"/>
  <c r="AC22"/>
  <c r="AB22"/>
  <c r="AA22"/>
  <c r="AA26" s="1"/>
  <c r="Z22"/>
  <c r="Y22"/>
  <c r="Y26" s="1"/>
  <c r="X22"/>
  <c r="W22"/>
  <c r="W26" s="1"/>
  <c r="T26"/>
  <c r="S22"/>
  <c r="R22"/>
  <c r="R26" s="1"/>
  <c r="Q22"/>
  <c r="P22"/>
  <c r="O22"/>
  <c r="N22"/>
  <c r="N26" s="1"/>
  <c r="M22"/>
  <c r="L22"/>
  <c r="L26" s="1"/>
  <c r="K22"/>
  <c r="J22"/>
  <c r="J26" s="1"/>
  <c r="I22"/>
  <c r="H22"/>
  <c r="H26" s="1"/>
  <c r="G22"/>
  <c r="F22"/>
  <c r="F26" s="1"/>
  <c r="E22"/>
  <c r="D22"/>
  <c r="AR11"/>
  <c r="AR10" s="1"/>
  <c r="AQ11"/>
  <c r="AQ10" s="1"/>
  <c r="AP11"/>
  <c r="AP10" s="1"/>
  <c r="AO11"/>
  <c r="AO10" s="1"/>
  <c r="AN11"/>
  <c r="AN10" s="1"/>
  <c r="V10"/>
  <c r="V25"/>
  <c r="V24"/>
  <c r="V23"/>
  <c r="AL26"/>
  <c r="AJ26"/>
  <c r="AH26"/>
  <c r="AF26"/>
  <c r="AE26"/>
  <c r="AD26"/>
  <c r="AC26"/>
  <c r="AB26"/>
  <c r="Z26"/>
  <c r="X26"/>
  <c r="S26"/>
  <c r="Q26"/>
  <c r="O26"/>
  <c r="M26"/>
  <c r="K26"/>
  <c r="G26"/>
  <c r="E26"/>
  <c r="V20"/>
  <c r="V17"/>
  <c r="AV45" i="10" l="1"/>
  <c r="AN26" i="1"/>
  <c r="I26"/>
  <c r="P26"/>
  <c r="V11"/>
  <c r="V22"/>
  <c r="D26"/>
  <c r="AV21" l="1"/>
  <c r="AV11" l="1"/>
  <c r="AU10"/>
  <c r="AV25" l="1"/>
  <c r="AV24"/>
  <c r="AV22"/>
  <c r="AV20"/>
  <c r="AV19"/>
  <c r="AV17"/>
  <c r="AV16"/>
  <c r="AV15"/>
  <c r="AV14"/>
  <c r="AV12"/>
</calcChain>
</file>

<file path=xl/sharedStrings.xml><?xml version="1.0" encoding="utf-8"?>
<sst xmlns="http://schemas.openxmlformats.org/spreadsheetml/2006/main" count="549" uniqueCount="241">
  <si>
    <t>Индекс</t>
  </si>
  <si>
    <t>Компоненты программы</t>
  </si>
  <si>
    <t>Сентябрь</t>
  </si>
  <si>
    <t>29. IX - 5.X</t>
  </si>
  <si>
    <t>Октябрь</t>
  </si>
  <si>
    <t>27. X - 2. XI</t>
  </si>
  <si>
    <t>Ноябрь</t>
  </si>
  <si>
    <t>Декабрь</t>
  </si>
  <si>
    <t>29. XII - 4. I</t>
  </si>
  <si>
    <t>Январь</t>
  </si>
  <si>
    <t>Общеобразовательный цикл</t>
  </si>
  <si>
    <t>26. I - 1. II</t>
  </si>
  <si>
    <t>Февраль</t>
  </si>
  <si>
    <t>23. II - 1. III</t>
  </si>
  <si>
    <t>Март</t>
  </si>
  <si>
    <t>Апрель</t>
  </si>
  <si>
    <t>Май</t>
  </si>
  <si>
    <t>Июнь</t>
  </si>
  <si>
    <t>Итого</t>
  </si>
  <si>
    <t>30. III - 5. IV</t>
  </si>
  <si>
    <t>27. IV - 3.V</t>
  </si>
  <si>
    <t>Номера календарных недель</t>
  </si>
  <si>
    <t>Порядковые номера недель учебного года 1 курс</t>
  </si>
  <si>
    <t>Русский язык</t>
  </si>
  <si>
    <t>Литература</t>
  </si>
  <si>
    <t>Иностранный язык</t>
  </si>
  <si>
    <t>История</t>
  </si>
  <si>
    <t>ОБЖ</t>
  </si>
  <si>
    <t>Математика</t>
  </si>
  <si>
    <t>Информатика и ИКТ</t>
  </si>
  <si>
    <t>О.00</t>
  </si>
  <si>
    <t>Базовые учебные дисциплины</t>
  </si>
  <si>
    <t>Физическая культура</t>
  </si>
  <si>
    <t>Профильные учебные дисциплины</t>
  </si>
  <si>
    <t>ОП.08</t>
  </si>
  <si>
    <t xml:space="preserve">Учебная практика </t>
  </si>
  <si>
    <t>ГИА</t>
  </si>
  <si>
    <t>Всего часов в неделю учебных занятий</t>
  </si>
  <si>
    <t>2 семестр</t>
  </si>
  <si>
    <t>Э</t>
  </si>
  <si>
    <t>Порядковые номера недель учебного года 2 курс</t>
  </si>
  <si>
    <t>Порядковые номера недель учебного года 4 курс</t>
  </si>
  <si>
    <t>Астрономия</t>
  </si>
  <si>
    <t>Физика</t>
  </si>
  <si>
    <t>Безопасность жизнедеятельности</t>
  </si>
  <si>
    <t>Календарный учебный график по профессии 08.01.18 Электромонтажник электрических сетей и электрооборудования -3 курс</t>
  </si>
  <si>
    <t>Утверждаю</t>
  </si>
  <si>
    <t>Директор  ГАПОУ  «БСК»</t>
  </si>
  <si>
    <t>______________Н.И. Горько</t>
  </si>
  <si>
    <t>«_____»____________ 2018 г.</t>
  </si>
  <si>
    <t>КАЛЕНДАРНЫЙ УЧЕБНЫЙ ГРАФИК</t>
  </si>
  <si>
    <t xml:space="preserve">Государственного автономного профессионального образовательного учреждения </t>
  </si>
  <si>
    <r>
      <t xml:space="preserve">            </t>
    </r>
    <r>
      <rPr>
        <b/>
        <i/>
        <u/>
        <sz val="14"/>
        <color theme="1"/>
        <rFont val="Times New Roman"/>
        <family val="1"/>
        <charset val="204"/>
      </rPr>
      <t>«Бузулукский строительный колледж»  г. Бузулука Оренбургской области</t>
    </r>
  </si>
  <si>
    <t>Уровень профессионального образования</t>
  </si>
  <si>
    <t>Среднее профессиональное образование</t>
  </si>
  <si>
    <t>Образовательная программа</t>
  </si>
  <si>
    <t>Программа подготовки квалифицированных рабочих, служащих</t>
  </si>
  <si>
    <r>
      <t xml:space="preserve">Профессия  </t>
    </r>
    <r>
      <rPr>
        <b/>
        <u/>
        <sz val="14"/>
        <color theme="1"/>
        <rFont val="Times New Roman"/>
        <family val="1"/>
        <charset val="204"/>
      </rPr>
      <t>08.01.18 Электромонтажник электрических сетей и электрооборудования</t>
    </r>
  </si>
  <si>
    <t xml:space="preserve">Квалификации: </t>
  </si>
  <si>
    <t>Электромонтажник по освещению и осветительным сетям и электромонтажник по распределительным устройствам и вторичным цепям;</t>
  </si>
  <si>
    <t>Электромонтажник по кабельным сетям и электромонтажник по распределительным устройствам и вторичным цепям;</t>
  </si>
  <si>
    <t xml:space="preserve">Электромонтажник по освещению и осветительным сетям и электромонтажник по кабельным сетям </t>
  </si>
  <si>
    <t>Профиль обучения: технический</t>
  </si>
  <si>
    <t>Форма обучения – очная</t>
  </si>
  <si>
    <t>Нормативный срок обучения – 2 года и 10 мес.</t>
  </si>
  <si>
    <t xml:space="preserve">                                                                                                                         на базе основного общего образования</t>
  </si>
  <si>
    <t>ОГСЭ 01</t>
  </si>
  <si>
    <t>Основы философии</t>
  </si>
  <si>
    <t>ОГСЭ 02</t>
  </si>
  <si>
    <t>ОГСЭ 03</t>
  </si>
  <si>
    <t>ОГСЭ 04</t>
  </si>
  <si>
    <t>ОГСЭ 05</t>
  </si>
  <si>
    <t>ЕН 03</t>
  </si>
  <si>
    <t>ЕН 04</t>
  </si>
  <si>
    <t>Информационные системы</t>
  </si>
  <si>
    <t>ОП 01</t>
  </si>
  <si>
    <t>Инженерная графика</t>
  </si>
  <si>
    <t>ОП 02</t>
  </si>
  <si>
    <t>ОП 03</t>
  </si>
  <si>
    <t>Основы геодезии</t>
  </si>
  <si>
    <t>ОП 05</t>
  </si>
  <si>
    <t>ОП 07</t>
  </si>
  <si>
    <t>ОП 09</t>
  </si>
  <si>
    <t>ОП 10</t>
  </si>
  <si>
    <t>МДК 01.01</t>
  </si>
  <si>
    <t>УП01.01</t>
  </si>
  <si>
    <t>МДК 01.02</t>
  </si>
  <si>
    <t>УП 01.02</t>
  </si>
  <si>
    <t>ПП 01</t>
  </si>
  <si>
    <t>МДК02.01</t>
  </si>
  <si>
    <t>УП 02.01</t>
  </si>
  <si>
    <t>МДК 02.02</t>
  </si>
  <si>
    <t>ПП 02</t>
  </si>
  <si>
    <t>МДК 03.01</t>
  </si>
  <si>
    <t>ПП 03</t>
  </si>
  <si>
    <t>МДК 04.01</t>
  </si>
  <si>
    <t>МДК 04.02</t>
  </si>
  <si>
    <t>ПП 04</t>
  </si>
  <si>
    <t>МДК 05.01</t>
  </si>
  <si>
    <t>ПП 05</t>
  </si>
  <si>
    <t>МДК 06.01</t>
  </si>
  <si>
    <t>УП 06.01</t>
  </si>
  <si>
    <t>ПП 06</t>
  </si>
  <si>
    <t>МДК 07.01</t>
  </si>
  <si>
    <t>Производственная практика</t>
  </si>
  <si>
    <t>Экологические основы природопользования</t>
  </si>
  <si>
    <t>Психология общения</t>
  </si>
  <si>
    <t>Техническая механика</t>
  </si>
  <si>
    <t>Общие сведения об инженерных системах</t>
  </si>
  <si>
    <t>Информационные технологии в профессиональной деятельности</t>
  </si>
  <si>
    <t>Экономика отрасли</t>
  </si>
  <si>
    <t>Основы предпринимательской деятельности</t>
  </si>
  <si>
    <t>Логистика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</si>
  <si>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</si>
  <si>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</si>
  <si>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</si>
  <si>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</si>
  <si>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</si>
  <si>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Управление деятельностью структурных подразделений при выполнении строительномонтажных работ, эксплуатации, ремонте и реконструкции зданий и сооружений</t>
  </si>
  <si>
    <t>Эксплуатация зданий</t>
  </si>
  <si>
    <t>Реконструкция зданий</t>
  </si>
  <si>
    <t>Организация деятельности по сбору и хранению информации об обеспечение стпроительного производства строительными и вспомогательными материалами и оборудованием</t>
  </si>
  <si>
    <t>Ведение складского хозяйства в строительных организациях</t>
  </si>
  <si>
    <t>ПДП</t>
  </si>
  <si>
    <t>Государственная итоговая аттестация, включающая демонстрационный экзамен"</t>
  </si>
  <si>
    <t>Преддипломная практика</t>
  </si>
  <si>
    <t>Иностраный язык</t>
  </si>
  <si>
    <t xml:space="preserve">ЕН 01 </t>
  </si>
  <si>
    <t xml:space="preserve">ЕН 02 </t>
  </si>
  <si>
    <t xml:space="preserve">Информатика </t>
  </si>
  <si>
    <t>Основы электроники</t>
  </si>
  <si>
    <t>ПП 07 02</t>
  </si>
  <si>
    <t>Порядковые номера недель учебного года 3 курс</t>
  </si>
  <si>
    <t>Порядковые номера недель учебного года 5 курс</t>
  </si>
  <si>
    <t>Календарный учебный график по специальности 08.02.01 Строительство и эксплуатация зданий и сооружений-1 курс, 169с группа</t>
  </si>
  <si>
    <t>Нормативный срок обучения – 4 года и 10 мес.</t>
  </si>
  <si>
    <t>ОПСЭ.00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</si>
  <si>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</si>
  <si>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</si>
  <si>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</si>
  <si>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ОП.00</t>
  </si>
  <si>
    <t>Общепрофессиональный цикл</t>
  </si>
  <si>
    <t>ПМ.00</t>
  </si>
  <si>
    <t>Профессиональные модули</t>
  </si>
  <si>
    <t>ПМ.01</t>
  </si>
  <si>
    <t>Проектирование в проектировании зданий и сооружений</t>
  </si>
  <si>
    <t>ОГСЭ.00</t>
  </si>
  <si>
    <t>Префессиональные модули</t>
  </si>
  <si>
    <t>ПМ.02</t>
  </si>
  <si>
    <t>Выполнение технологических процессов на объекте капитального строительства</t>
  </si>
  <si>
    <t xml:space="preserve">Производственная практика </t>
  </si>
  <si>
    <t>Общегуманитарный и социально-экономический цикл</t>
  </si>
  <si>
    <t>Математический и общий естествоннонаучный цикл</t>
  </si>
  <si>
    <t>Обшепрофессиональный цикл</t>
  </si>
  <si>
    <t>Участие в пректировании зданий и соружений</t>
  </si>
  <si>
    <t>УП01</t>
  </si>
  <si>
    <t>ПМ.03</t>
  </si>
  <si>
    <t>Организация деятельности структурных подразделений при выполнении строительно-монтажных,в том числе отделочных работ, эксплуатации, ремонте и реконструкции зданий и сооружений.</t>
  </si>
  <si>
    <t>ПМ.04</t>
  </si>
  <si>
    <t>Организация видов работ при эксплуатации и реконструкции строительных объектов</t>
  </si>
  <si>
    <t>ПМ.05</t>
  </si>
  <si>
    <t>Вспомогательная деятельность по сбору и хранению информации, необходимыой для обеспечения строительного производства строительными и ивспомогательными материалами и оборудованием.</t>
  </si>
  <si>
    <t>Организация видов работ пи эксплуатации и реконструкции строительных объектов</t>
  </si>
  <si>
    <t>Вспомогательная деятельность по збору и хранению информации, необходимой для обеспечения строительного производства строительными и вспомогательными материалами и оборудованием.</t>
  </si>
  <si>
    <t>ПМ.06</t>
  </si>
  <si>
    <t>Организация работы складского хозяйства</t>
  </si>
  <si>
    <t>ОУД.01</t>
  </si>
  <si>
    <t>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</si>
  <si>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</si>
  <si>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</si>
  <si>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</si>
  <si>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</si>
  <si>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</si>
  <si>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</si>
  <si>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</si>
  <si>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</si>
  <si>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</si>
  <si>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</si>
  <si>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Родная литература</t>
  </si>
  <si>
    <t>Основы проектной деятельности</t>
  </si>
  <si>
    <t>28. IX - 4.X</t>
  </si>
  <si>
    <t>26. X - 1. XI</t>
  </si>
  <si>
    <t>28. XII - 3. I</t>
  </si>
  <si>
    <t>1. II - 7. II</t>
  </si>
  <si>
    <t>1. III- 7. III</t>
  </si>
  <si>
    <t>29. III - 4. IV</t>
  </si>
  <si>
    <t>26. IV - 2.V</t>
  </si>
  <si>
    <t>28. IX - 4X</t>
  </si>
  <si>
    <t>26. X - 1 XI</t>
  </si>
  <si>
    <t>1. III - 7. III</t>
  </si>
  <si>
    <t>Календарный учебный график по профессии 08.02.01 Строительство и эксплуатация и сооружений-2 курс</t>
  </si>
  <si>
    <t>ОП. 04</t>
  </si>
  <si>
    <t>ОП. 06</t>
  </si>
  <si>
    <t>самостоятельная</t>
  </si>
  <si>
    <t>Выполнение работ при оштукатуривании поверхностей</t>
  </si>
  <si>
    <t>УП. 07</t>
  </si>
  <si>
    <t>ПМ. 08</t>
  </si>
  <si>
    <t>Выполнение работ по рабочей профессии Маляр</t>
  </si>
  <si>
    <t>МДК 08. 01</t>
  </si>
  <si>
    <t>Окрашивание наружных и внутренних поверхностей зданий и сооружений, оклеивание стен и потолков зданий обоями</t>
  </si>
  <si>
    <t>УП 08</t>
  </si>
  <si>
    <t>ПП 08</t>
  </si>
  <si>
    <t>25. IX - 1.X</t>
  </si>
  <si>
    <t>23. X - 29. X</t>
  </si>
  <si>
    <t>25. XII - 31.XII</t>
  </si>
  <si>
    <t>22. I - 28.I</t>
  </si>
  <si>
    <t>19. II - 25. II</t>
  </si>
  <si>
    <t>25. III - 31.III</t>
  </si>
  <si>
    <t>22. IV - 28.IV</t>
  </si>
  <si>
    <t>23. IX - 29. IX</t>
  </si>
  <si>
    <t>21. X - 27 X</t>
  </si>
  <si>
    <t>23. XII - 29.XII</t>
  </si>
  <si>
    <t>20. I - 26. I</t>
  </si>
  <si>
    <t>17. II - 23. II</t>
  </si>
  <si>
    <t>24. III - 30. III</t>
  </si>
  <si>
    <t>21. IV - 27.IV</t>
  </si>
  <si>
    <t>Выполнение технологичесиких процессов на объекте капитального строительства</t>
  </si>
  <si>
    <t>УП. 02.01</t>
  </si>
  <si>
    <t>УП.03</t>
  </si>
  <si>
    <t xml:space="preserve">учебная практика </t>
  </si>
  <si>
    <t>ПМ. 06</t>
  </si>
  <si>
    <t>МДК.06.01</t>
  </si>
  <si>
    <t>УП.04</t>
  </si>
  <si>
    <t>УП.05</t>
  </si>
  <si>
    <t>ПМ.07 Экв</t>
  </si>
  <si>
    <t>Квалификационный экзамен</t>
  </si>
  <si>
    <t>ПМ.08 Экв</t>
  </si>
  <si>
    <t>ПМ.01 Экв</t>
  </si>
  <si>
    <t>ПМ.02 Экв</t>
  </si>
  <si>
    <t>ПМ.03 Экв</t>
  </si>
  <si>
    <t>ПМ.04 Экв</t>
  </si>
  <si>
    <t>ПМ.05 Экв</t>
  </si>
  <si>
    <t>ПМ.06 Экв</t>
  </si>
  <si>
    <t>Всего часов в неделю самостоятельной работы студентов</t>
  </si>
  <si>
    <t>Всего часов в неделю</t>
  </si>
  <si>
    <t>«_____»____________ 20___ г.</t>
  </si>
  <si>
    <t>«_____»____________ 20____ г.</t>
  </si>
  <si>
    <t xml:space="preserve">Специальность 08.02.01 Строительство и экплуатация зданий и сооружений </t>
  </si>
  <si>
    <t>Квалификации: Старший механик</t>
  </si>
  <si>
    <t>Уровень профессионального образования: Среднее профессиональное образование</t>
  </si>
  <si>
    <t>Образовательная программа: Программа подготовки специалистов среднего звена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</si>
</sst>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  <fill>
      <gradientFill degree="180"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00B050"/>
        </stop>
      </gradientFill>
    </fill>
    <fill>
      <patternFill patternType="solid">
        <fgColor theme="0" tint="-0.249977111117893"/>
        <bgColor rgb="FFFFFFCC"/>
      </patternFill>
    </fill>
    <fill>
      <patternFill patternType="solid">
        <fgColor rgb="FFFF00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00B050"/>
        <bgColor auto="1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0" borderId="0" xfId="0" applyFont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3" fillId="5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10" fillId="0" borderId="1" xfId="0" applyFont="1" applyBorder="1"/>
    <xf numFmtId="0" fontId="3" fillId="5" borderId="2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right" indent="15"/>
    </xf>
    <xf numFmtId="0" fontId="14" fillId="0" borderId="0" xfId="0" applyFont="1" applyAlignment="1">
      <alignment horizontal="right" indent="15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0" xfId="0" applyFont="1"/>
    <xf numFmtId="0" fontId="22" fillId="0" borderId="0" xfId="0" applyFont="1"/>
    <xf numFmtId="0" fontId="23" fillId="4" borderId="6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8" fillId="4" borderId="1" xfId="0" applyFont="1" applyFill="1" applyBorder="1"/>
    <xf numFmtId="0" fontId="24" fillId="0" borderId="1" xfId="0" applyFont="1" applyBorder="1" applyAlignment="1">
      <alignment horizontal="left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/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6" xfId="0" applyFont="1" applyBorder="1"/>
    <xf numFmtId="0" fontId="25" fillId="0" borderId="4" xfId="0" applyFont="1" applyBorder="1"/>
    <xf numFmtId="0" fontId="25" fillId="0" borderId="1" xfId="0" applyFont="1" applyBorder="1"/>
    <xf numFmtId="0" fontId="25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5" xfId="0" applyFont="1" applyBorder="1"/>
    <xf numFmtId="0" fontId="25" fillId="0" borderId="7" xfId="0" applyFont="1" applyBorder="1"/>
    <xf numFmtId="0" fontId="25" fillId="0" borderId="1" xfId="0" applyFont="1" applyBorder="1" applyAlignment="1">
      <alignment horizontal="center"/>
    </xf>
    <xf numFmtId="0" fontId="26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15" fillId="4" borderId="1" xfId="0" applyFont="1" applyFill="1" applyBorder="1"/>
    <xf numFmtId="0" fontId="26" fillId="7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9" fillId="0" borderId="1" xfId="0" applyFont="1" applyBorder="1" applyAlignment="1">
      <alignment wrapText="1"/>
    </xf>
    <xf numFmtId="0" fontId="25" fillId="5" borderId="2" xfId="0" applyFont="1" applyFill="1" applyBorder="1" applyAlignment="1">
      <alignment horizontal="center"/>
    </xf>
    <xf numFmtId="0" fontId="30" fillId="0" borderId="1" xfId="0" applyFont="1" applyBorder="1" applyAlignment="1">
      <alignment wrapText="1"/>
    </xf>
    <xf numFmtId="0" fontId="3" fillId="0" borderId="0" xfId="0" applyFont="1"/>
    <xf numFmtId="0" fontId="31" fillId="2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8" fillId="2" borderId="1" xfId="0" applyNumberFormat="1" applyFont="1" applyFill="1" applyBorder="1" applyAlignment="1">
      <alignment horizontal="center"/>
    </xf>
    <xf numFmtId="0" fontId="18" fillId="9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9" borderId="1" xfId="0" applyNumberFormat="1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10" borderId="1" xfId="0" applyFill="1" applyBorder="1"/>
    <xf numFmtId="0" fontId="3" fillId="8" borderId="1" xfId="0" applyFont="1" applyFill="1" applyBorder="1"/>
    <xf numFmtId="0" fontId="3" fillId="2" borderId="1" xfId="0" applyFont="1" applyFill="1" applyBorder="1"/>
    <xf numFmtId="0" fontId="1" fillId="4" borderId="1" xfId="0" applyFont="1" applyFill="1" applyBorder="1"/>
    <xf numFmtId="0" fontId="3" fillId="2" borderId="2" xfId="0" applyFont="1" applyFill="1" applyBorder="1"/>
    <xf numFmtId="0" fontId="0" fillId="4" borderId="2" xfId="0" applyFill="1" applyBorder="1"/>
    <xf numFmtId="0" fontId="0" fillId="5" borderId="2" xfId="0" applyFill="1" applyBorder="1"/>
    <xf numFmtId="0" fontId="6" fillId="4" borderId="1" xfId="0" applyFont="1" applyFill="1" applyBorder="1" applyAlignment="1">
      <alignment vertical="top" wrapText="1"/>
    </xf>
    <xf numFmtId="0" fontId="3" fillId="9" borderId="2" xfId="0" applyFont="1" applyFill="1" applyBorder="1"/>
    <xf numFmtId="0" fontId="3" fillId="9" borderId="1" xfId="0" applyFont="1" applyFill="1" applyBorder="1"/>
    <xf numFmtId="0" fontId="3" fillId="0" borderId="2" xfId="0" applyFont="1" applyFill="1" applyBorder="1"/>
    <xf numFmtId="0" fontId="0" fillId="9" borderId="2" xfId="0" applyFill="1" applyBorder="1"/>
    <xf numFmtId="0" fontId="0" fillId="9" borderId="1" xfId="0" applyFill="1" applyBorder="1"/>
    <xf numFmtId="0" fontId="33" fillId="2" borderId="1" xfId="0" applyFont="1" applyFill="1" applyBorder="1"/>
    <xf numFmtId="0" fontId="0" fillId="11" borderId="1" xfId="0" applyFill="1" applyBorder="1"/>
    <xf numFmtId="0" fontId="3" fillId="11" borderId="1" xfId="0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0" fillId="8" borderId="1" xfId="0" applyFill="1" applyBorder="1"/>
    <xf numFmtId="0" fontId="20" fillId="2" borderId="2" xfId="0" applyFont="1" applyFill="1" applyBorder="1"/>
    <xf numFmtId="0" fontId="0" fillId="2" borderId="2" xfId="0" applyFill="1" applyBorder="1"/>
    <xf numFmtId="0" fontId="21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34" fillId="4" borderId="1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0" fontId="25" fillId="2" borderId="1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1" fillId="5" borderId="2" xfId="0" applyFont="1" applyFill="1" applyBorder="1"/>
    <xf numFmtId="0" fontId="1" fillId="10" borderId="1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6" fillId="4" borderId="9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25" fillId="18" borderId="1" xfId="0" applyFont="1" applyFill="1" applyBorder="1"/>
    <xf numFmtId="0" fontId="31" fillId="18" borderId="1" xfId="0" applyNumberFormat="1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 wrapText="1"/>
    </xf>
    <xf numFmtId="0" fontId="1" fillId="18" borderId="1" xfId="0" applyFont="1" applyFill="1" applyBorder="1"/>
    <xf numFmtId="0" fontId="0" fillId="18" borderId="1" xfId="0" applyFill="1" applyBorder="1"/>
    <xf numFmtId="0" fontId="0" fillId="19" borderId="1" xfId="0" applyFill="1" applyBorder="1"/>
    <xf numFmtId="0" fontId="3" fillId="19" borderId="2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35" fillId="20" borderId="2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21" borderId="1" xfId="0" applyFont="1" applyFill="1" applyBorder="1"/>
    <xf numFmtId="0" fontId="3" fillId="0" borderId="1" xfId="0" applyFont="1" applyFill="1" applyBorder="1"/>
    <xf numFmtId="0" fontId="0" fillId="21" borderId="1" xfId="0" applyFill="1" applyBorder="1"/>
    <xf numFmtId="0" fontId="0" fillId="21" borderId="1" xfId="0" applyFont="1" applyFill="1" applyBorder="1"/>
    <xf numFmtId="0" fontId="25" fillId="0" borderId="6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 textRotation="90"/>
    </xf>
    <xf numFmtId="0" fontId="14" fillId="0" borderId="8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88"/>
    </xf>
    <xf numFmtId="0" fontId="25" fillId="0" borderId="8" xfId="0" applyFont="1" applyBorder="1" applyAlignment="1">
      <alignment horizontal="center" textRotation="88"/>
    </xf>
    <xf numFmtId="0" fontId="25" fillId="0" borderId="5" xfId="0" applyFont="1" applyBorder="1" applyAlignment="1">
      <alignment horizontal="center" textRotation="88"/>
    </xf>
    <xf numFmtId="0" fontId="25" fillId="5" borderId="11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25" fillId="0" borderId="6" xfId="0" applyFont="1" applyBorder="1" applyAlignment="1">
      <alignment horizontal="center" textRotation="90"/>
    </xf>
    <xf numFmtId="0" fontId="25" fillId="0" borderId="8" xfId="0" applyFont="1" applyBorder="1" applyAlignment="1">
      <alignment horizontal="center" textRotation="90"/>
    </xf>
    <xf numFmtId="0" fontId="25" fillId="0" borderId="5" xfId="0" applyFont="1" applyBorder="1" applyAlignment="1">
      <alignment horizontal="center" textRotation="90"/>
    </xf>
    <xf numFmtId="0" fontId="8" fillId="4" borderId="1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textRotation="88"/>
    </xf>
    <xf numFmtId="0" fontId="2" fillId="0" borderId="4" xfId="0" applyFont="1" applyBorder="1" applyAlignment="1">
      <alignment horizontal="center" textRotation="88"/>
    </xf>
    <xf numFmtId="0" fontId="2" fillId="0" borderId="10" xfId="0" applyFont="1" applyBorder="1" applyAlignment="1">
      <alignment horizontal="center" textRotation="88"/>
    </xf>
    <xf numFmtId="0" fontId="2" fillId="0" borderId="13" xfId="0" applyFont="1" applyBorder="1" applyAlignment="1">
      <alignment horizontal="center" textRotation="88"/>
    </xf>
    <xf numFmtId="0" fontId="2" fillId="0" borderId="9" xfId="0" applyFont="1" applyBorder="1" applyAlignment="1">
      <alignment horizontal="center" textRotation="88"/>
    </xf>
    <xf numFmtId="0" fontId="2" fillId="0" borderId="7" xfId="0" applyFont="1" applyBorder="1" applyAlignment="1">
      <alignment horizontal="center" textRotation="88"/>
    </xf>
    <xf numFmtId="0" fontId="4" fillId="0" borderId="6" xfId="0" applyFont="1" applyBorder="1" applyAlignment="1">
      <alignment horizontal="center" textRotation="88"/>
    </xf>
    <xf numFmtId="0" fontId="4" fillId="0" borderId="8" xfId="0" applyFont="1" applyBorder="1" applyAlignment="1">
      <alignment horizontal="center" textRotation="88"/>
    </xf>
    <xf numFmtId="0" fontId="4" fillId="0" borderId="5" xfId="0" applyFont="1" applyBorder="1" applyAlignment="1">
      <alignment horizontal="center" textRotation="88"/>
    </xf>
    <xf numFmtId="0" fontId="2" fillId="0" borderId="6" xfId="0" applyFont="1" applyBorder="1" applyAlignment="1">
      <alignment horizontal="center" textRotation="88"/>
    </xf>
    <xf numFmtId="0" fontId="2" fillId="0" borderId="8" xfId="0" applyFont="1" applyBorder="1" applyAlignment="1">
      <alignment horizontal="center" textRotation="88"/>
    </xf>
    <xf numFmtId="0" fontId="2" fillId="0" borderId="5" xfId="0" applyFont="1" applyBorder="1" applyAlignment="1">
      <alignment horizontal="center" textRotation="88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="60" zoomScaleNormal="60" workbookViewId="0">
      <selection activeCell="A22" sqref="A22"/>
    </sheetView>
  </sheetViews>
  <sheetFormatPr defaultColWidth="16" defaultRowHeight="15"/>
  <cols>
    <col min="1" max="1" width="162" customWidth="1"/>
    <col min="2" max="2" width="18.42578125" customWidth="1"/>
    <col min="3" max="3" width="21.140625" customWidth="1"/>
    <col min="4" max="4" width="5.85546875" customWidth="1"/>
    <col min="5" max="5" width="6.5703125" customWidth="1"/>
    <col min="6" max="6" width="5.28515625" customWidth="1"/>
    <col min="7" max="7" width="4.85546875" customWidth="1"/>
    <col min="8" max="8" width="5.5703125" customWidth="1"/>
    <col min="9" max="9" width="6.140625" customWidth="1"/>
    <col min="10" max="10" width="4.42578125" customWidth="1"/>
    <col min="11" max="11" width="5.7109375" customWidth="1"/>
    <col min="12" max="12" width="5" customWidth="1"/>
    <col min="13" max="13" width="5.5703125" customWidth="1"/>
    <col min="14" max="15" width="4.85546875" customWidth="1"/>
    <col min="16" max="16" width="5.140625" customWidth="1"/>
    <col min="17" max="17" width="5.28515625" customWidth="1"/>
    <col min="18" max="18" width="4.28515625" customWidth="1"/>
    <col min="19" max="19" width="5.140625" customWidth="1"/>
    <col min="20" max="20" width="4.7109375" customWidth="1"/>
    <col min="21" max="23" width="5.85546875" customWidth="1"/>
    <col min="24" max="24" width="4.7109375" customWidth="1"/>
    <col min="25" max="25" width="4.42578125" customWidth="1"/>
    <col min="26" max="26" width="5.42578125" customWidth="1"/>
    <col min="27" max="27" width="5.28515625" customWidth="1"/>
    <col min="28" max="28" width="4.7109375" customWidth="1"/>
    <col min="29" max="30" width="5.140625" customWidth="1"/>
    <col min="31" max="31" width="4.7109375" customWidth="1"/>
    <col min="32" max="32" width="4.85546875" customWidth="1"/>
    <col min="33" max="33" width="4.42578125" customWidth="1"/>
    <col min="34" max="34" width="4.5703125" customWidth="1"/>
    <col min="35" max="35" width="5.140625" customWidth="1"/>
    <col min="36" max="36" width="4.5703125" customWidth="1"/>
    <col min="37" max="37" width="5.28515625" customWidth="1"/>
    <col min="38" max="38" width="5.140625" customWidth="1"/>
    <col min="39" max="39" width="5.5703125" customWidth="1"/>
    <col min="40" max="40" width="5" customWidth="1"/>
    <col min="41" max="41" width="5.140625" customWidth="1"/>
    <col min="42" max="42" width="5.28515625" customWidth="1"/>
    <col min="43" max="43" width="5" customWidth="1"/>
    <col min="44" max="44" width="4.7109375" customWidth="1"/>
    <col min="45" max="45" width="4.28515625" customWidth="1"/>
    <col min="46" max="46" width="4.85546875" customWidth="1"/>
    <col min="47" max="47" width="6.140625" customWidth="1"/>
    <col min="48" max="48" width="7.42578125" customWidth="1"/>
  </cols>
  <sheetData>
    <row r="1" spans="1:48" ht="20.25">
      <c r="A1" s="39" t="s">
        <v>46</v>
      </c>
      <c r="B1" s="61" t="s">
        <v>134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1:48" ht="20.25">
      <c r="A2" s="39" t="s">
        <v>47</v>
      </c>
      <c r="B2" s="62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</row>
    <row r="3" spans="1:48" ht="25.5" customHeight="1">
      <c r="A3" s="39" t="s">
        <v>48</v>
      </c>
      <c r="B3" s="195" t="s">
        <v>0</v>
      </c>
      <c r="C3" s="189" t="s">
        <v>1</v>
      </c>
      <c r="D3" s="201" t="s">
        <v>2</v>
      </c>
      <c r="E3" s="202"/>
      <c r="F3" s="202"/>
      <c r="G3" s="203"/>
      <c r="H3" s="198" t="s">
        <v>180</v>
      </c>
      <c r="I3" s="201" t="s">
        <v>4</v>
      </c>
      <c r="J3" s="202"/>
      <c r="K3" s="203"/>
      <c r="L3" s="198" t="s">
        <v>181</v>
      </c>
      <c r="M3" s="201" t="s">
        <v>6</v>
      </c>
      <c r="N3" s="202"/>
      <c r="O3" s="202"/>
      <c r="P3" s="203"/>
      <c r="Q3" s="201" t="s">
        <v>7</v>
      </c>
      <c r="R3" s="202"/>
      <c r="S3" s="202"/>
      <c r="T3" s="203"/>
      <c r="U3" s="198" t="s">
        <v>182</v>
      </c>
      <c r="V3" s="201" t="s">
        <v>9</v>
      </c>
      <c r="W3" s="202"/>
      <c r="X3" s="203"/>
      <c r="Y3" s="198" t="s">
        <v>183</v>
      </c>
      <c r="Z3" s="201" t="s">
        <v>12</v>
      </c>
      <c r="AA3" s="202"/>
      <c r="AB3" s="203"/>
      <c r="AC3" s="198" t="s">
        <v>184</v>
      </c>
      <c r="AD3" s="201" t="s">
        <v>14</v>
      </c>
      <c r="AE3" s="202"/>
      <c r="AF3" s="202"/>
      <c r="AG3" s="203"/>
      <c r="AH3" s="198" t="s">
        <v>185</v>
      </c>
      <c r="AI3" s="201" t="s">
        <v>15</v>
      </c>
      <c r="AJ3" s="202"/>
      <c r="AK3" s="203"/>
      <c r="AL3" s="198" t="s">
        <v>186</v>
      </c>
      <c r="AM3" s="201" t="s">
        <v>16</v>
      </c>
      <c r="AN3" s="202"/>
      <c r="AO3" s="202"/>
      <c r="AP3" s="203"/>
      <c r="AQ3" s="201" t="s">
        <v>17</v>
      </c>
      <c r="AR3" s="202"/>
      <c r="AS3" s="202"/>
      <c r="AT3" s="203"/>
      <c r="AU3" s="204" t="s">
        <v>38</v>
      </c>
      <c r="AV3" s="204" t="s">
        <v>18</v>
      </c>
    </row>
    <row r="4" spans="1:48" ht="20.25">
      <c r="A4" s="39" t="s">
        <v>236</v>
      </c>
      <c r="B4" s="196"/>
      <c r="C4" s="190"/>
      <c r="D4" s="72">
        <v>31</v>
      </c>
      <c r="E4" s="73">
        <v>7</v>
      </c>
      <c r="F4" s="73">
        <v>14</v>
      </c>
      <c r="G4" s="74">
        <v>21</v>
      </c>
      <c r="H4" s="199"/>
      <c r="I4" s="73">
        <v>5</v>
      </c>
      <c r="J4" s="73">
        <v>12</v>
      </c>
      <c r="K4" s="72">
        <v>19</v>
      </c>
      <c r="L4" s="199"/>
      <c r="M4" s="73">
        <v>2</v>
      </c>
      <c r="N4" s="73">
        <v>9</v>
      </c>
      <c r="O4" s="73">
        <v>16</v>
      </c>
      <c r="P4" s="74">
        <v>23</v>
      </c>
      <c r="Q4" s="73">
        <v>30</v>
      </c>
      <c r="R4" s="73">
        <v>7</v>
      </c>
      <c r="S4" s="73">
        <v>14</v>
      </c>
      <c r="T4" s="73">
        <v>21</v>
      </c>
      <c r="U4" s="199"/>
      <c r="V4" s="73">
        <v>4</v>
      </c>
      <c r="W4" s="73">
        <v>11</v>
      </c>
      <c r="X4" s="73">
        <v>18</v>
      </c>
      <c r="Y4" s="199"/>
      <c r="Z4" s="75">
        <v>8</v>
      </c>
      <c r="AA4" s="75">
        <v>15</v>
      </c>
      <c r="AB4" s="76">
        <v>22</v>
      </c>
      <c r="AC4" s="199"/>
      <c r="AD4" s="77">
        <v>8</v>
      </c>
      <c r="AE4" s="77">
        <v>15</v>
      </c>
      <c r="AF4" s="77">
        <v>22</v>
      </c>
      <c r="AG4" s="77"/>
      <c r="AH4" s="199"/>
      <c r="AI4" s="77">
        <v>5</v>
      </c>
      <c r="AJ4" s="77">
        <v>12</v>
      </c>
      <c r="AK4" s="77">
        <v>19</v>
      </c>
      <c r="AL4" s="199"/>
      <c r="AM4" s="77">
        <v>3</v>
      </c>
      <c r="AN4" s="77">
        <v>10</v>
      </c>
      <c r="AO4" s="77">
        <v>17</v>
      </c>
      <c r="AP4" s="77">
        <v>24</v>
      </c>
      <c r="AQ4" s="77">
        <v>31</v>
      </c>
      <c r="AR4" s="77">
        <v>7</v>
      </c>
      <c r="AS4" s="77">
        <v>14</v>
      </c>
      <c r="AT4" s="77">
        <v>21</v>
      </c>
      <c r="AU4" s="205"/>
      <c r="AV4" s="205"/>
    </row>
    <row r="5" spans="1:48" ht="20.25">
      <c r="A5" s="40"/>
      <c r="B5" s="196"/>
      <c r="C5" s="190"/>
      <c r="D5" s="78">
        <v>6</v>
      </c>
      <c r="E5" s="79">
        <v>13</v>
      </c>
      <c r="F5" s="79">
        <v>20</v>
      </c>
      <c r="G5" s="80">
        <v>27</v>
      </c>
      <c r="H5" s="200"/>
      <c r="I5" s="79">
        <v>11</v>
      </c>
      <c r="J5" s="79">
        <v>18</v>
      </c>
      <c r="K5" s="78">
        <v>25</v>
      </c>
      <c r="L5" s="200"/>
      <c r="M5" s="79">
        <v>8</v>
      </c>
      <c r="N5" s="79">
        <v>15</v>
      </c>
      <c r="O5" s="79">
        <v>22</v>
      </c>
      <c r="P5" s="80">
        <v>29</v>
      </c>
      <c r="Q5" s="79">
        <v>6</v>
      </c>
      <c r="R5" s="79">
        <v>13</v>
      </c>
      <c r="S5" s="79">
        <v>20</v>
      </c>
      <c r="T5" s="79">
        <v>27</v>
      </c>
      <c r="U5" s="200"/>
      <c r="V5" s="79">
        <v>10</v>
      </c>
      <c r="W5" s="79">
        <v>17</v>
      </c>
      <c r="X5" s="79">
        <v>24</v>
      </c>
      <c r="Y5" s="200"/>
      <c r="Z5" s="81">
        <v>14</v>
      </c>
      <c r="AA5" s="81">
        <v>21</v>
      </c>
      <c r="AB5" s="82">
        <v>28</v>
      </c>
      <c r="AC5" s="200"/>
      <c r="AD5" s="77">
        <v>14</v>
      </c>
      <c r="AE5" s="77">
        <v>21</v>
      </c>
      <c r="AF5" s="77">
        <v>28</v>
      </c>
      <c r="AG5" s="77"/>
      <c r="AH5" s="200"/>
      <c r="AI5" s="77">
        <v>11</v>
      </c>
      <c r="AJ5" s="77">
        <v>18</v>
      </c>
      <c r="AK5" s="77">
        <v>25</v>
      </c>
      <c r="AL5" s="200"/>
      <c r="AM5" s="77">
        <v>9</v>
      </c>
      <c r="AN5" s="77">
        <v>16</v>
      </c>
      <c r="AO5" s="77">
        <v>23</v>
      </c>
      <c r="AP5" s="77">
        <v>30</v>
      </c>
      <c r="AQ5" s="77">
        <v>6</v>
      </c>
      <c r="AR5" s="77">
        <v>13</v>
      </c>
      <c r="AS5" s="77">
        <v>20</v>
      </c>
      <c r="AT5" s="77">
        <v>27</v>
      </c>
      <c r="AU5" s="206"/>
      <c r="AV5" s="206"/>
    </row>
    <row r="6" spans="1:48" ht="20.25">
      <c r="A6" s="40"/>
      <c r="B6" s="196"/>
      <c r="C6" s="190"/>
      <c r="D6" s="192" t="s">
        <v>21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4"/>
      <c r="AV6" s="77"/>
    </row>
    <row r="7" spans="1:48" ht="20.25">
      <c r="A7" s="40"/>
      <c r="B7" s="196"/>
      <c r="C7" s="190"/>
      <c r="D7" s="71">
        <v>36</v>
      </c>
      <c r="E7" s="83">
        <v>37</v>
      </c>
      <c r="F7" s="83">
        <v>38</v>
      </c>
      <c r="G7" s="83">
        <v>39</v>
      </c>
      <c r="H7" s="83">
        <v>40</v>
      </c>
      <c r="I7" s="83">
        <v>41</v>
      </c>
      <c r="J7" s="83">
        <v>42</v>
      </c>
      <c r="K7" s="83">
        <v>43</v>
      </c>
      <c r="L7" s="83">
        <v>44</v>
      </c>
      <c r="M7" s="83">
        <v>45</v>
      </c>
      <c r="N7" s="83">
        <v>46</v>
      </c>
      <c r="O7" s="83">
        <v>47</v>
      </c>
      <c r="P7" s="83">
        <v>48</v>
      </c>
      <c r="Q7" s="83">
        <v>49</v>
      </c>
      <c r="R7" s="83">
        <v>50</v>
      </c>
      <c r="S7" s="83">
        <v>51</v>
      </c>
      <c r="T7" s="83">
        <v>52</v>
      </c>
      <c r="U7" s="83">
        <v>1</v>
      </c>
      <c r="V7" s="83">
        <v>2</v>
      </c>
      <c r="W7" s="83">
        <v>3</v>
      </c>
      <c r="X7" s="83">
        <v>4</v>
      </c>
      <c r="Y7" s="77">
        <v>5</v>
      </c>
      <c r="Z7" s="77">
        <v>6</v>
      </c>
      <c r="AA7" s="77">
        <v>7</v>
      </c>
      <c r="AB7" s="77">
        <v>8</v>
      </c>
      <c r="AC7" s="77">
        <v>9</v>
      </c>
      <c r="AD7" s="77">
        <v>10</v>
      </c>
      <c r="AE7" s="77">
        <v>11</v>
      </c>
      <c r="AF7" s="77">
        <v>12</v>
      </c>
      <c r="AG7" s="77">
        <v>13</v>
      </c>
      <c r="AH7" s="77">
        <v>14</v>
      </c>
      <c r="AI7" s="77">
        <v>15</v>
      </c>
      <c r="AJ7" s="77">
        <v>16</v>
      </c>
      <c r="AK7" s="77">
        <v>17</v>
      </c>
      <c r="AL7" s="77">
        <v>18</v>
      </c>
      <c r="AM7" s="77">
        <v>19</v>
      </c>
      <c r="AN7" s="77">
        <v>20</v>
      </c>
      <c r="AO7" s="77">
        <v>21</v>
      </c>
      <c r="AP7" s="77">
        <v>22</v>
      </c>
      <c r="AQ7" s="77">
        <v>23</v>
      </c>
      <c r="AR7" s="77">
        <v>24</v>
      </c>
      <c r="AS7" s="77">
        <v>25</v>
      </c>
      <c r="AT7" s="77">
        <v>26</v>
      </c>
      <c r="AU7" s="77"/>
      <c r="AV7" s="77"/>
    </row>
    <row r="8" spans="1:48" ht="20.25">
      <c r="A8" s="41" t="s">
        <v>50</v>
      </c>
      <c r="B8" s="196"/>
      <c r="C8" s="190"/>
      <c r="D8" s="70"/>
      <c r="E8" s="192" t="s">
        <v>22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4"/>
    </row>
    <row r="9" spans="1:48" ht="20.25">
      <c r="A9" s="43" t="s">
        <v>51</v>
      </c>
      <c r="B9" s="197"/>
      <c r="C9" s="191"/>
      <c r="D9" s="71">
        <v>1</v>
      </c>
      <c r="E9" s="83">
        <v>2</v>
      </c>
      <c r="F9" s="83">
        <v>3</v>
      </c>
      <c r="G9" s="83">
        <v>4</v>
      </c>
      <c r="H9" s="83">
        <v>5</v>
      </c>
      <c r="I9" s="83">
        <v>6</v>
      </c>
      <c r="J9" s="83">
        <v>7</v>
      </c>
      <c r="K9" s="83">
        <v>8</v>
      </c>
      <c r="L9" s="83">
        <v>9</v>
      </c>
      <c r="M9" s="83">
        <v>10</v>
      </c>
      <c r="N9" s="83">
        <v>11</v>
      </c>
      <c r="O9" s="83">
        <v>12</v>
      </c>
      <c r="P9" s="83">
        <v>13</v>
      </c>
      <c r="Q9" s="83">
        <v>14</v>
      </c>
      <c r="R9" s="83">
        <v>15</v>
      </c>
      <c r="S9" s="83">
        <v>16</v>
      </c>
      <c r="T9" s="83">
        <v>17</v>
      </c>
      <c r="U9" s="83">
        <v>18</v>
      </c>
      <c r="V9" s="83">
        <v>19</v>
      </c>
      <c r="W9" s="83">
        <v>20</v>
      </c>
      <c r="X9" s="83">
        <v>21</v>
      </c>
      <c r="Y9" s="77">
        <v>22</v>
      </c>
      <c r="Z9" s="77">
        <v>23</v>
      </c>
      <c r="AA9" s="77">
        <v>24</v>
      </c>
      <c r="AB9" s="77">
        <v>25</v>
      </c>
      <c r="AC9" s="77">
        <v>26</v>
      </c>
      <c r="AD9" s="77">
        <v>27</v>
      </c>
      <c r="AE9" s="77">
        <v>28</v>
      </c>
      <c r="AF9" s="77">
        <v>29</v>
      </c>
      <c r="AG9" s="77">
        <v>30</v>
      </c>
      <c r="AH9" s="77">
        <v>31</v>
      </c>
      <c r="AI9" s="77">
        <v>32</v>
      </c>
      <c r="AJ9" s="77">
        <v>33</v>
      </c>
      <c r="AK9" s="77">
        <v>34</v>
      </c>
      <c r="AL9" s="77">
        <v>35</v>
      </c>
      <c r="AM9" s="77">
        <v>36</v>
      </c>
      <c r="AN9" s="77">
        <v>37</v>
      </c>
      <c r="AO9" s="77">
        <v>38</v>
      </c>
      <c r="AP9" s="77">
        <v>39</v>
      </c>
      <c r="AQ9" s="77">
        <v>40</v>
      </c>
      <c r="AR9" s="77">
        <v>41</v>
      </c>
      <c r="AS9" s="77">
        <v>42</v>
      </c>
      <c r="AT9" s="77">
        <v>43</v>
      </c>
      <c r="AU9" s="77"/>
      <c r="AV9" s="77"/>
    </row>
    <row r="10" spans="1:48" ht="43.5" customHeight="1">
      <c r="A10" s="44" t="s">
        <v>52</v>
      </c>
      <c r="B10" s="63" t="s">
        <v>30</v>
      </c>
      <c r="C10" s="84" t="s">
        <v>10</v>
      </c>
      <c r="D10" s="99">
        <v>36</v>
      </c>
      <c r="E10" s="99">
        <v>36</v>
      </c>
      <c r="F10" s="99">
        <v>36</v>
      </c>
      <c r="G10" s="99">
        <v>36</v>
      </c>
      <c r="H10" s="99">
        <v>36</v>
      </c>
      <c r="I10" s="99">
        <v>36</v>
      </c>
      <c r="J10" s="99">
        <v>36</v>
      </c>
      <c r="K10" s="99">
        <v>36</v>
      </c>
      <c r="L10" s="99">
        <v>36</v>
      </c>
      <c r="M10" s="99">
        <v>36</v>
      </c>
      <c r="N10" s="99">
        <v>36</v>
      </c>
      <c r="O10" s="99">
        <v>36</v>
      </c>
      <c r="P10" s="99">
        <v>36</v>
      </c>
      <c r="Q10" s="99">
        <v>36</v>
      </c>
      <c r="R10" s="99">
        <v>36</v>
      </c>
      <c r="S10" s="99">
        <v>36</v>
      </c>
      <c r="T10" s="99">
        <v>36</v>
      </c>
      <c r="U10" s="100">
        <v>0</v>
      </c>
      <c r="V10" s="101">
        <f>SUM(D10:U10)</f>
        <v>612</v>
      </c>
      <c r="W10" s="99">
        <v>24</v>
      </c>
      <c r="X10" s="99">
        <v>24</v>
      </c>
      <c r="Y10" s="99">
        <v>22</v>
      </c>
      <c r="Z10" s="99">
        <v>24</v>
      </c>
      <c r="AA10" s="99">
        <v>22</v>
      </c>
      <c r="AB10" s="99">
        <v>24</v>
      </c>
      <c r="AC10" s="99">
        <v>24</v>
      </c>
      <c r="AD10" s="99">
        <v>24</v>
      </c>
      <c r="AE10" s="99">
        <v>22</v>
      </c>
      <c r="AF10" s="99">
        <v>24</v>
      </c>
      <c r="AG10" s="99">
        <v>22</v>
      </c>
      <c r="AH10" s="99">
        <v>24</v>
      </c>
      <c r="AI10" s="99">
        <v>24</v>
      </c>
      <c r="AJ10" s="99">
        <v>24</v>
      </c>
      <c r="AK10" s="99">
        <v>22</v>
      </c>
      <c r="AL10" s="99">
        <v>24</v>
      </c>
      <c r="AM10" s="99">
        <v>22</v>
      </c>
      <c r="AN10" s="99">
        <f t="shared" ref="AN10:AR11" si="0">AN19+AN18+AN17+AN16+AN15+AN14+AN13+AN12+AN11</f>
        <v>38</v>
      </c>
      <c r="AO10" s="99">
        <f t="shared" si="0"/>
        <v>26</v>
      </c>
      <c r="AP10" s="99">
        <f t="shared" si="0"/>
        <v>30</v>
      </c>
      <c r="AQ10" s="99">
        <f t="shared" si="0"/>
        <v>22</v>
      </c>
      <c r="AR10" s="99">
        <f t="shared" si="0"/>
        <v>18</v>
      </c>
      <c r="AS10" s="86">
        <v>0</v>
      </c>
      <c r="AT10" s="86">
        <v>0</v>
      </c>
      <c r="AU10" s="87">
        <f>AU12+AU13+AU14+AU15+AU16+AU17+AU19+AU20+AU23+AU24+AU25</f>
        <v>1024</v>
      </c>
      <c r="AV10" s="87">
        <v>1011</v>
      </c>
    </row>
    <row r="11" spans="1:48" ht="37.5" customHeight="1">
      <c r="B11" s="66"/>
      <c r="C11" s="172" t="s">
        <v>31</v>
      </c>
      <c r="D11" s="99">
        <v>22</v>
      </c>
      <c r="E11" s="99">
        <f t="shared" ref="E11:P11" si="1">E19+E18+E17+E16+E15+E14+E13+E12+E20</f>
        <v>24</v>
      </c>
      <c r="F11" s="99">
        <v>22</v>
      </c>
      <c r="G11" s="99">
        <f t="shared" si="1"/>
        <v>24</v>
      </c>
      <c r="H11" s="99">
        <v>22</v>
      </c>
      <c r="I11" s="99">
        <f t="shared" si="1"/>
        <v>24</v>
      </c>
      <c r="J11" s="99">
        <v>22</v>
      </c>
      <c r="K11" s="99">
        <f t="shared" si="1"/>
        <v>26</v>
      </c>
      <c r="L11" s="99">
        <v>22</v>
      </c>
      <c r="M11" s="99">
        <v>22</v>
      </c>
      <c r="N11" s="99">
        <v>22</v>
      </c>
      <c r="O11" s="99">
        <v>22</v>
      </c>
      <c r="P11" s="99">
        <f t="shared" si="1"/>
        <v>26</v>
      </c>
      <c r="Q11" s="99">
        <v>22</v>
      </c>
      <c r="R11" s="99">
        <v>22</v>
      </c>
      <c r="S11" s="99">
        <v>22</v>
      </c>
      <c r="T11" s="99">
        <v>22</v>
      </c>
      <c r="U11" s="100">
        <v>0</v>
      </c>
      <c r="V11" s="101">
        <f>SUM(D11:U11)</f>
        <v>388</v>
      </c>
      <c r="W11" s="99">
        <v>24</v>
      </c>
      <c r="X11" s="99">
        <v>24</v>
      </c>
      <c r="Y11" s="99">
        <v>22</v>
      </c>
      <c r="Z11" s="99">
        <v>24</v>
      </c>
      <c r="AA11" s="99">
        <v>22</v>
      </c>
      <c r="AB11" s="99">
        <v>24</v>
      </c>
      <c r="AC11" s="99">
        <v>24</v>
      </c>
      <c r="AD11" s="99">
        <v>24</v>
      </c>
      <c r="AE11" s="99">
        <v>22</v>
      </c>
      <c r="AF11" s="99">
        <v>24</v>
      </c>
      <c r="AG11" s="99">
        <v>22</v>
      </c>
      <c r="AH11" s="99">
        <v>24</v>
      </c>
      <c r="AI11" s="99">
        <v>24</v>
      </c>
      <c r="AJ11" s="99">
        <v>24</v>
      </c>
      <c r="AK11" s="99">
        <v>22</v>
      </c>
      <c r="AL11" s="99">
        <v>24</v>
      </c>
      <c r="AM11" s="99">
        <v>22</v>
      </c>
      <c r="AN11" s="99">
        <f t="shared" si="0"/>
        <v>19</v>
      </c>
      <c r="AO11" s="99">
        <f t="shared" si="0"/>
        <v>14</v>
      </c>
      <c r="AP11" s="99">
        <f t="shared" si="0"/>
        <v>16</v>
      </c>
      <c r="AQ11" s="99">
        <f t="shared" si="0"/>
        <v>12</v>
      </c>
      <c r="AR11" s="99">
        <f t="shared" si="0"/>
        <v>10</v>
      </c>
      <c r="AS11" s="88"/>
      <c r="AT11" s="88"/>
      <c r="AU11" s="87"/>
      <c r="AV11" s="87">
        <f>AT1+V11</f>
        <v>388</v>
      </c>
    </row>
    <row r="12" spans="1:48" ht="20.25">
      <c r="A12" s="45" t="s">
        <v>239</v>
      </c>
      <c r="B12" s="67" t="s">
        <v>166</v>
      </c>
      <c r="C12" s="89" t="s">
        <v>23</v>
      </c>
      <c r="D12" s="77">
        <v>6</v>
      </c>
      <c r="E12" s="77">
        <v>6</v>
      </c>
      <c r="F12" s="77">
        <v>6</v>
      </c>
      <c r="G12" s="77">
        <v>6</v>
      </c>
      <c r="H12" s="77">
        <v>6</v>
      </c>
      <c r="I12" s="77">
        <v>6</v>
      </c>
      <c r="J12" s="77">
        <v>6</v>
      </c>
      <c r="K12" s="77">
        <v>6</v>
      </c>
      <c r="L12" s="77">
        <v>6</v>
      </c>
      <c r="M12" s="77">
        <v>6</v>
      </c>
      <c r="N12" s="77">
        <v>6</v>
      </c>
      <c r="O12" s="77">
        <v>6</v>
      </c>
      <c r="P12" s="77">
        <v>6</v>
      </c>
      <c r="Q12" s="77">
        <v>6</v>
      </c>
      <c r="R12" s="77">
        <v>6</v>
      </c>
      <c r="S12" s="77">
        <v>6</v>
      </c>
      <c r="T12" s="169" t="s">
        <v>39</v>
      </c>
      <c r="U12" s="85"/>
      <c r="V12" s="90">
        <v>96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147"/>
      <c r="AT12" s="77"/>
      <c r="AU12" s="87">
        <v>0</v>
      </c>
      <c r="AV12" s="87">
        <f t="shared" ref="AV12:AV25" si="2">AU12+V12</f>
        <v>96</v>
      </c>
    </row>
    <row r="13" spans="1:48" ht="23.25" customHeight="1">
      <c r="B13" s="67" t="s">
        <v>168</v>
      </c>
      <c r="C13" s="89" t="s">
        <v>24</v>
      </c>
      <c r="D13" s="93">
        <v>4</v>
      </c>
      <c r="E13" s="93">
        <v>2</v>
      </c>
      <c r="F13" s="93">
        <v>4</v>
      </c>
      <c r="G13" s="93">
        <v>2</v>
      </c>
      <c r="H13" s="93">
        <v>4</v>
      </c>
      <c r="I13" s="93">
        <v>2</v>
      </c>
      <c r="J13" s="93">
        <v>4</v>
      </c>
      <c r="K13" s="93">
        <v>2</v>
      </c>
      <c r="L13" s="93">
        <v>4</v>
      </c>
      <c r="M13" s="93">
        <v>2</v>
      </c>
      <c r="N13" s="93">
        <v>4</v>
      </c>
      <c r="O13" s="93">
        <v>2</v>
      </c>
      <c r="P13" s="93">
        <v>4</v>
      </c>
      <c r="Q13" s="93">
        <v>2</v>
      </c>
      <c r="R13" s="93">
        <v>4</v>
      </c>
      <c r="S13" s="93">
        <v>2</v>
      </c>
      <c r="T13" s="93"/>
      <c r="U13" s="85"/>
      <c r="V13" s="90">
        <v>48</v>
      </c>
      <c r="W13" s="77">
        <v>3</v>
      </c>
      <c r="X13" s="77">
        <v>3</v>
      </c>
      <c r="Y13" s="77">
        <v>3</v>
      </c>
      <c r="Z13" s="77">
        <v>3</v>
      </c>
      <c r="AA13" s="77">
        <v>3</v>
      </c>
      <c r="AB13" s="77">
        <v>3</v>
      </c>
      <c r="AC13" s="77">
        <v>3</v>
      </c>
      <c r="AD13" s="77">
        <v>3</v>
      </c>
      <c r="AE13" s="77">
        <v>3</v>
      </c>
      <c r="AF13" s="77">
        <v>3</v>
      </c>
      <c r="AG13" s="77">
        <v>3</v>
      </c>
      <c r="AH13" s="77">
        <v>3</v>
      </c>
      <c r="AI13" s="77">
        <v>3</v>
      </c>
      <c r="AJ13" s="77">
        <v>3</v>
      </c>
      <c r="AK13" s="77">
        <v>4</v>
      </c>
      <c r="AL13" s="77">
        <v>4</v>
      </c>
      <c r="AM13" s="77">
        <v>2</v>
      </c>
      <c r="AN13" s="77">
        <v>4</v>
      </c>
      <c r="AO13" s="77">
        <v>2</v>
      </c>
      <c r="AP13" s="77">
        <v>2</v>
      </c>
      <c r="AQ13" s="77">
        <v>2</v>
      </c>
      <c r="AR13" s="77"/>
      <c r="AS13" s="77"/>
      <c r="AT13" s="77"/>
      <c r="AU13" s="87">
        <v>108</v>
      </c>
      <c r="AV13" s="87">
        <v>117</v>
      </c>
    </row>
    <row r="14" spans="1:48" ht="36" customHeight="1">
      <c r="A14" s="45" t="s">
        <v>240</v>
      </c>
      <c r="B14" s="67" t="s">
        <v>169</v>
      </c>
      <c r="C14" s="146" t="s">
        <v>25</v>
      </c>
      <c r="D14" s="93">
        <v>2</v>
      </c>
      <c r="E14" s="93">
        <v>2</v>
      </c>
      <c r="F14" s="93">
        <v>2</v>
      </c>
      <c r="G14" s="93">
        <v>2</v>
      </c>
      <c r="H14" s="93">
        <v>2</v>
      </c>
      <c r="I14" s="93">
        <v>2</v>
      </c>
      <c r="J14" s="93">
        <v>2</v>
      </c>
      <c r="K14" s="93">
        <v>2</v>
      </c>
      <c r="L14" s="93">
        <v>2</v>
      </c>
      <c r="M14" s="93">
        <v>2</v>
      </c>
      <c r="N14" s="93">
        <v>2</v>
      </c>
      <c r="O14" s="93">
        <v>2</v>
      </c>
      <c r="P14" s="93">
        <v>2</v>
      </c>
      <c r="Q14" s="93">
        <v>2</v>
      </c>
      <c r="R14" s="93">
        <v>2</v>
      </c>
      <c r="S14" s="93">
        <v>2</v>
      </c>
      <c r="T14" s="93"/>
      <c r="U14" s="85"/>
      <c r="V14" s="90">
        <v>18</v>
      </c>
      <c r="W14" s="95">
        <v>2</v>
      </c>
      <c r="X14" s="95">
        <v>2</v>
      </c>
      <c r="Y14" s="95">
        <v>2</v>
      </c>
      <c r="Z14" s="95">
        <v>2</v>
      </c>
      <c r="AA14" s="95">
        <v>2</v>
      </c>
      <c r="AB14" s="95">
        <v>2</v>
      </c>
      <c r="AC14" s="95">
        <v>2</v>
      </c>
      <c r="AD14" s="95">
        <v>2</v>
      </c>
      <c r="AE14" s="95">
        <v>2</v>
      </c>
      <c r="AF14" s="95">
        <v>2</v>
      </c>
      <c r="AG14" s="95">
        <v>2</v>
      </c>
      <c r="AH14" s="95">
        <v>2</v>
      </c>
      <c r="AI14" s="95">
        <v>2</v>
      </c>
      <c r="AJ14" s="95">
        <v>2</v>
      </c>
      <c r="AK14" s="95">
        <v>2</v>
      </c>
      <c r="AL14" s="95">
        <v>2</v>
      </c>
      <c r="AM14" s="95">
        <v>2</v>
      </c>
      <c r="AN14" s="95">
        <v>2</v>
      </c>
      <c r="AO14" s="95">
        <v>2</v>
      </c>
      <c r="AP14" s="95">
        <v>2</v>
      </c>
      <c r="AQ14" s="95">
        <v>2</v>
      </c>
      <c r="AR14" s="95"/>
      <c r="AS14" s="77"/>
      <c r="AT14" s="77"/>
      <c r="AU14" s="87">
        <v>114</v>
      </c>
      <c r="AV14" s="87">
        <f t="shared" si="2"/>
        <v>132</v>
      </c>
    </row>
    <row r="15" spans="1:48" ht="20.25">
      <c r="B15" s="67" t="s">
        <v>170</v>
      </c>
      <c r="C15" s="89" t="s">
        <v>26</v>
      </c>
      <c r="D15" s="93">
        <v>4</v>
      </c>
      <c r="E15" s="93">
        <v>2</v>
      </c>
      <c r="F15" s="93">
        <v>4</v>
      </c>
      <c r="G15" s="93">
        <v>2</v>
      </c>
      <c r="H15" s="93">
        <v>4</v>
      </c>
      <c r="I15" s="93">
        <v>2</v>
      </c>
      <c r="J15" s="93">
        <v>4</v>
      </c>
      <c r="K15" s="93">
        <v>2</v>
      </c>
      <c r="L15" s="93">
        <v>4</v>
      </c>
      <c r="M15" s="93">
        <v>2</v>
      </c>
      <c r="N15" s="93">
        <v>4</v>
      </c>
      <c r="O15" s="93">
        <v>2</v>
      </c>
      <c r="P15" s="93">
        <v>4</v>
      </c>
      <c r="Q15" s="93">
        <v>2</v>
      </c>
      <c r="R15" s="93">
        <v>4</v>
      </c>
      <c r="S15" s="93">
        <v>2</v>
      </c>
      <c r="T15" s="93"/>
      <c r="U15" s="85"/>
      <c r="V15" s="90">
        <v>48</v>
      </c>
      <c r="W15" s="77">
        <v>3</v>
      </c>
      <c r="X15" s="77">
        <v>3</v>
      </c>
      <c r="Y15" s="77">
        <v>3</v>
      </c>
      <c r="Z15" s="77">
        <v>3</v>
      </c>
      <c r="AA15" s="77">
        <v>3</v>
      </c>
      <c r="AB15" s="77">
        <v>3</v>
      </c>
      <c r="AC15" s="77">
        <v>3</v>
      </c>
      <c r="AD15" s="77">
        <v>3</v>
      </c>
      <c r="AE15" s="77">
        <v>3</v>
      </c>
      <c r="AF15" s="77">
        <v>3</v>
      </c>
      <c r="AG15" s="77">
        <v>4</v>
      </c>
      <c r="AH15" s="77">
        <v>4</v>
      </c>
      <c r="AI15" s="77">
        <v>4</v>
      </c>
      <c r="AJ15" s="77">
        <v>4</v>
      </c>
      <c r="AK15" s="77">
        <v>4</v>
      </c>
      <c r="AL15" s="77">
        <v>4</v>
      </c>
      <c r="AM15" s="77">
        <v>4</v>
      </c>
      <c r="AN15" s="77">
        <v>2</v>
      </c>
      <c r="AO15" s="77">
        <v>2</v>
      </c>
      <c r="AP15" s="77">
        <v>2</v>
      </c>
      <c r="AQ15" s="77"/>
      <c r="AR15" s="77"/>
      <c r="AS15" s="77"/>
      <c r="AT15" s="77"/>
      <c r="AU15" s="87">
        <v>122</v>
      </c>
      <c r="AV15" s="87">
        <f t="shared" si="2"/>
        <v>170</v>
      </c>
    </row>
    <row r="16" spans="1:48" ht="39" customHeight="1">
      <c r="A16" s="45" t="s">
        <v>237</v>
      </c>
      <c r="B16" s="67" t="s">
        <v>171</v>
      </c>
      <c r="C16" s="89" t="s">
        <v>32</v>
      </c>
      <c r="D16" s="93">
        <v>2</v>
      </c>
      <c r="E16" s="93">
        <v>4</v>
      </c>
      <c r="F16" s="93">
        <v>2</v>
      </c>
      <c r="G16" s="93">
        <v>4</v>
      </c>
      <c r="H16" s="93">
        <v>2</v>
      </c>
      <c r="I16" s="93">
        <v>4</v>
      </c>
      <c r="J16" s="93">
        <v>2</v>
      </c>
      <c r="K16" s="93">
        <v>4</v>
      </c>
      <c r="L16" s="93">
        <v>2</v>
      </c>
      <c r="M16" s="93">
        <v>4</v>
      </c>
      <c r="N16" s="93">
        <v>2</v>
      </c>
      <c r="O16" s="93">
        <v>4</v>
      </c>
      <c r="P16" s="93">
        <v>2</v>
      </c>
      <c r="Q16" s="93"/>
      <c r="R16" s="93">
        <v>2</v>
      </c>
      <c r="S16" s="93"/>
      <c r="T16" s="93"/>
      <c r="U16" s="94">
        <v>0</v>
      </c>
      <c r="V16" s="94">
        <v>36</v>
      </c>
      <c r="W16" s="95">
        <v>2</v>
      </c>
      <c r="X16" s="95">
        <v>4</v>
      </c>
      <c r="Y16" s="95">
        <v>2</v>
      </c>
      <c r="Z16" s="95">
        <v>4</v>
      </c>
      <c r="AA16" s="95">
        <v>2</v>
      </c>
      <c r="AB16" s="95">
        <v>4</v>
      </c>
      <c r="AC16" s="95">
        <v>2</v>
      </c>
      <c r="AD16" s="95">
        <v>4</v>
      </c>
      <c r="AE16" s="95">
        <v>2</v>
      </c>
      <c r="AF16" s="95">
        <v>4</v>
      </c>
      <c r="AG16" s="95">
        <v>2</v>
      </c>
      <c r="AH16" s="95">
        <v>4</v>
      </c>
      <c r="AI16" s="95">
        <v>2</v>
      </c>
      <c r="AJ16" s="95">
        <v>4</v>
      </c>
      <c r="AK16" s="95">
        <v>2</v>
      </c>
      <c r="AL16" s="95">
        <v>4</v>
      </c>
      <c r="AM16" s="95">
        <v>2</v>
      </c>
      <c r="AN16" s="95">
        <v>4</v>
      </c>
      <c r="AO16" s="95">
        <v>2</v>
      </c>
      <c r="AP16" s="95">
        <v>4</v>
      </c>
      <c r="AQ16" s="95">
        <v>2</v>
      </c>
      <c r="AR16" s="95">
        <v>4</v>
      </c>
      <c r="AS16" s="96"/>
      <c r="AT16" s="97"/>
      <c r="AU16" s="87">
        <v>84</v>
      </c>
      <c r="AV16" s="87">
        <f t="shared" si="2"/>
        <v>120</v>
      </c>
    </row>
    <row r="17" spans="1:48" ht="20.25">
      <c r="B17" s="67" t="s">
        <v>172</v>
      </c>
      <c r="C17" s="89" t="s">
        <v>27</v>
      </c>
      <c r="D17" s="93">
        <v>2</v>
      </c>
      <c r="E17" s="93">
        <v>2</v>
      </c>
      <c r="F17" s="93">
        <v>2</v>
      </c>
      <c r="G17" s="93">
        <v>2</v>
      </c>
      <c r="H17" s="93">
        <v>2</v>
      </c>
      <c r="I17" s="93">
        <v>2</v>
      </c>
      <c r="J17" s="93">
        <v>2</v>
      </c>
      <c r="K17" s="93">
        <v>2</v>
      </c>
      <c r="L17" s="93">
        <v>2</v>
      </c>
      <c r="M17" s="93">
        <v>2</v>
      </c>
      <c r="N17" s="93">
        <v>2</v>
      </c>
      <c r="O17" s="93">
        <v>2</v>
      </c>
      <c r="P17" s="93">
        <v>2</v>
      </c>
      <c r="Q17" s="93">
        <v>2</v>
      </c>
      <c r="R17" s="93">
        <v>2</v>
      </c>
      <c r="S17" s="93">
        <v>2</v>
      </c>
      <c r="T17" s="93"/>
      <c r="U17" s="94">
        <v>0</v>
      </c>
      <c r="V17" s="94">
        <f>SUM(D17:U17)</f>
        <v>32</v>
      </c>
      <c r="W17" s="93">
        <v>2</v>
      </c>
      <c r="X17" s="93">
        <v>2</v>
      </c>
      <c r="Y17" s="93">
        <v>2</v>
      </c>
      <c r="Z17" s="93">
        <v>2</v>
      </c>
      <c r="AA17" s="93">
        <v>2</v>
      </c>
      <c r="AB17" s="93">
        <v>2</v>
      </c>
      <c r="AC17" s="93">
        <v>2</v>
      </c>
      <c r="AD17" s="93">
        <v>2</v>
      </c>
      <c r="AE17" s="93">
        <v>2</v>
      </c>
      <c r="AF17" s="93">
        <v>2</v>
      </c>
      <c r="AG17" s="93">
        <v>2</v>
      </c>
      <c r="AH17" s="93">
        <v>2</v>
      </c>
      <c r="AI17" s="93">
        <v>2</v>
      </c>
      <c r="AJ17" s="93">
        <v>2</v>
      </c>
      <c r="AK17" s="93">
        <v>2</v>
      </c>
      <c r="AL17" s="93">
        <v>2</v>
      </c>
      <c r="AM17" s="93">
        <v>2</v>
      </c>
      <c r="AN17" s="93">
        <v>2</v>
      </c>
      <c r="AO17" s="93">
        <v>2</v>
      </c>
      <c r="AP17" s="93">
        <v>2</v>
      </c>
      <c r="AQ17" s="93">
        <v>2</v>
      </c>
      <c r="AR17" s="93">
        <v>2</v>
      </c>
      <c r="AS17" s="77"/>
      <c r="AT17" s="77"/>
      <c r="AU17" s="87">
        <v>38</v>
      </c>
      <c r="AV17" s="87">
        <f t="shared" si="2"/>
        <v>70</v>
      </c>
    </row>
    <row r="18" spans="1:48" ht="20.25">
      <c r="A18" s="43" t="s">
        <v>238</v>
      </c>
      <c r="B18" s="67" t="s">
        <v>173</v>
      </c>
      <c r="C18" s="89" t="s">
        <v>42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/>
      <c r="U18" s="85"/>
      <c r="V18" s="90">
        <v>0</v>
      </c>
      <c r="W18" s="95">
        <v>2</v>
      </c>
      <c r="X18" s="95">
        <v>2</v>
      </c>
      <c r="Y18" s="95">
        <v>2</v>
      </c>
      <c r="Z18" s="95">
        <v>2</v>
      </c>
      <c r="AA18" s="95">
        <v>2</v>
      </c>
      <c r="AB18" s="95">
        <v>2</v>
      </c>
      <c r="AC18" s="95">
        <v>2</v>
      </c>
      <c r="AD18" s="95">
        <v>2</v>
      </c>
      <c r="AE18" s="95">
        <v>2</v>
      </c>
      <c r="AF18" s="95">
        <v>2</v>
      </c>
      <c r="AG18" s="95">
        <v>2</v>
      </c>
      <c r="AH18" s="95">
        <v>2</v>
      </c>
      <c r="AI18" s="95">
        <v>2</v>
      </c>
      <c r="AJ18" s="95">
        <v>2</v>
      </c>
      <c r="AK18" s="95">
        <v>2</v>
      </c>
      <c r="AL18" s="95">
        <v>2</v>
      </c>
      <c r="AM18" s="95">
        <v>2</v>
      </c>
      <c r="AN18" s="95">
        <v>2</v>
      </c>
      <c r="AO18" s="95">
        <v>2</v>
      </c>
      <c r="AP18" s="95">
        <v>2</v>
      </c>
      <c r="AQ18" s="95">
        <v>2</v>
      </c>
      <c r="AR18" s="95">
        <v>2</v>
      </c>
      <c r="AS18" s="77"/>
      <c r="AT18" s="77"/>
      <c r="AU18" s="87">
        <v>36</v>
      </c>
      <c r="AV18" s="87">
        <v>70</v>
      </c>
    </row>
    <row r="19" spans="1:48" ht="18" customHeight="1">
      <c r="B19" s="67" t="s">
        <v>174</v>
      </c>
      <c r="C19" s="89" t="s">
        <v>28</v>
      </c>
      <c r="D19" s="77">
        <v>4</v>
      </c>
      <c r="E19" s="77">
        <v>4</v>
      </c>
      <c r="F19" s="77">
        <v>4</v>
      </c>
      <c r="G19" s="77">
        <v>4</v>
      </c>
      <c r="H19" s="77">
        <v>4</v>
      </c>
      <c r="I19" s="77">
        <v>4</v>
      </c>
      <c r="J19" s="77">
        <v>4</v>
      </c>
      <c r="K19" s="77">
        <v>4</v>
      </c>
      <c r="L19" s="77">
        <v>4</v>
      </c>
      <c r="M19" s="77">
        <v>2</v>
      </c>
      <c r="N19" s="77">
        <v>2</v>
      </c>
      <c r="O19" s="77">
        <v>2</v>
      </c>
      <c r="P19" s="77">
        <v>2</v>
      </c>
      <c r="Q19" s="77">
        <v>2</v>
      </c>
      <c r="R19" s="77">
        <v>2</v>
      </c>
      <c r="S19" s="77">
        <v>2</v>
      </c>
      <c r="T19" s="77"/>
      <c r="U19" s="85"/>
      <c r="V19" s="90">
        <v>92</v>
      </c>
      <c r="W19" s="77">
        <v>3</v>
      </c>
      <c r="X19" s="77">
        <v>3</v>
      </c>
      <c r="Y19" s="77">
        <v>3</v>
      </c>
      <c r="Z19" s="77">
        <v>3</v>
      </c>
      <c r="AA19" s="77">
        <v>3</v>
      </c>
      <c r="AB19" s="77">
        <v>3</v>
      </c>
      <c r="AC19" s="77">
        <v>3</v>
      </c>
      <c r="AD19" s="77">
        <v>3</v>
      </c>
      <c r="AE19" s="77">
        <v>2</v>
      </c>
      <c r="AF19" s="77">
        <v>2</v>
      </c>
      <c r="AG19" s="77">
        <v>3</v>
      </c>
      <c r="AH19" s="77">
        <v>3</v>
      </c>
      <c r="AI19" s="77">
        <v>3</v>
      </c>
      <c r="AJ19" s="77">
        <v>2</v>
      </c>
      <c r="AK19" s="77">
        <v>3</v>
      </c>
      <c r="AL19" s="77">
        <v>2</v>
      </c>
      <c r="AM19" s="77">
        <v>3</v>
      </c>
      <c r="AN19" s="77">
        <v>3</v>
      </c>
      <c r="AO19" s="77"/>
      <c r="AP19" s="77"/>
      <c r="AQ19" s="77"/>
      <c r="AR19" s="77"/>
      <c r="AS19" s="77"/>
      <c r="AT19" s="169" t="s">
        <v>39</v>
      </c>
      <c r="AU19" s="87">
        <v>198</v>
      </c>
      <c r="AV19" s="87">
        <f t="shared" si="2"/>
        <v>290</v>
      </c>
    </row>
    <row r="20" spans="1:48" ht="40.5">
      <c r="A20" s="46" t="s">
        <v>62</v>
      </c>
      <c r="B20" s="67" t="s">
        <v>175</v>
      </c>
      <c r="C20" s="89" t="s">
        <v>29</v>
      </c>
      <c r="D20" s="93">
        <v>2</v>
      </c>
      <c r="E20" s="93">
        <v>2</v>
      </c>
      <c r="F20" s="93">
        <v>2</v>
      </c>
      <c r="G20" s="93">
        <v>2</v>
      </c>
      <c r="H20" s="93">
        <v>2</v>
      </c>
      <c r="I20" s="93">
        <v>2</v>
      </c>
      <c r="J20" s="93">
        <v>2</v>
      </c>
      <c r="K20" s="93">
        <v>4</v>
      </c>
      <c r="L20" s="93">
        <v>4</v>
      </c>
      <c r="M20" s="93">
        <v>2</v>
      </c>
      <c r="N20" s="93">
        <v>4</v>
      </c>
      <c r="O20" s="93">
        <v>4</v>
      </c>
      <c r="P20" s="93">
        <v>4</v>
      </c>
      <c r="Q20" s="93">
        <v>4</v>
      </c>
      <c r="R20" s="93">
        <v>4</v>
      </c>
      <c r="S20" s="93">
        <v>4</v>
      </c>
      <c r="T20" s="93"/>
      <c r="U20" s="94">
        <v>0</v>
      </c>
      <c r="V20" s="94">
        <f t="shared" ref="V20" si="3">SUM(D20:U20)</f>
        <v>48</v>
      </c>
      <c r="W20" s="93">
        <v>2</v>
      </c>
      <c r="X20" s="93">
        <v>2</v>
      </c>
      <c r="Y20" s="93">
        <v>0</v>
      </c>
      <c r="Z20" s="93">
        <v>2</v>
      </c>
      <c r="AA20" s="93">
        <v>0</v>
      </c>
      <c r="AB20" s="93">
        <v>2</v>
      </c>
      <c r="AC20" s="93">
        <v>2</v>
      </c>
      <c r="AD20" s="93">
        <v>2</v>
      </c>
      <c r="AE20" s="93">
        <v>0</v>
      </c>
      <c r="AF20" s="93">
        <v>2</v>
      </c>
      <c r="AG20" s="93">
        <v>2</v>
      </c>
      <c r="AH20" s="93">
        <v>2</v>
      </c>
      <c r="AI20" s="93">
        <v>2</v>
      </c>
      <c r="AJ20" s="93">
        <v>2</v>
      </c>
      <c r="AK20" s="93">
        <v>2</v>
      </c>
      <c r="AL20" s="93">
        <v>2</v>
      </c>
      <c r="AM20" s="93">
        <v>2</v>
      </c>
      <c r="AN20" s="93">
        <v>0</v>
      </c>
      <c r="AO20" s="93">
        <v>2</v>
      </c>
      <c r="AP20" s="93">
        <v>2</v>
      </c>
      <c r="AQ20" s="93">
        <v>2</v>
      </c>
      <c r="AR20" s="93">
        <v>2</v>
      </c>
      <c r="AS20" s="98"/>
      <c r="AT20" s="169" t="s">
        <v>39</v>
      </c>
      <c r="AU20" s="87">
        <v>82</v>
      </c>
      <c r="AV20" s="87">
        <f t="shared" si="2"/>
        <v>130</v>
      </c>
    </row>
    <row r="21" spans="1:48" ht="20.25">
      <c r="A21" s="46" t="s">
        <v>63</v>
      </c>
      <c r="B21" s="67" t="s">
        <v>176</v>
      </c>
      <c r="C21" s="91" t="s">
        <v>43</v>
      </c>
      <c r="D21" s="93">
        <v>6</v>
      </c>
      <c r="E21" s="93">
        <v>6</v>
      </c>
      <c r="F21" s="93">
        <v>6</v>
      </c>
      <c r="G21" s="93">
        <v>6</v>
      </c>
      <c r="H21" s="93">
        <v>6</v>
      </c>
      <c r="I21" s="93">
        <v>6</v>
      </c>
      <c r="J21" s="93">
        <v>6</v>
      </c>
      <c r="K21" s="93">
        <v>6</v>
      </c>
      <c r="L21" s="93">
        <v>6</v>
      </c>
      <c r="M21" s="93">
        <v>6</v>
      </c>
      <c r="N21" s="93">
        <v>6</v>
      </c>
      <c r="O21" s="93">
        <v>6</v>
      </c>
      <c r="P21" s="93">
        <v>6</v>
      </c>
      <c r="Q21" s="93">
        <v>6</v>
      </c>
      <c r="R21" s="93">
        <v>6</v>
      </c>
      <c r="S21" s="93">
        <v>6</v>
      </c>
      <c r="T21" s="170" t="s">
        <v>39</v>
      </c>
      <c r="U21" s="94">
        <v>0</v>
      </c>
      <c r="V21" s="94">
        <v>90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77"/>
      <c r="AT21" s="77"/>
      <c r="AU21" s="87">
        <v>0</v>
      </c>
      <c r="AV21" s="87">
        <f t="shared" si="2"/>
        <v>90</v>
      </c>
    </row>
    <row r="22" spans="1:48" ht="39" customHeight="1">
      <c r="A22" s="46" t="s">
        <v>135</v>
      </c>
      <c r="B22" s="67"/>
      <c r="C22" s="171" t="s">
        <v>33</v>
      </c>
      <c r="D22" s="102">
        <f>D24+D25+D23</f>
        <v>4</v>
      </c>
      <c r="E22" s="102">
        <f>E24+E25+E23</f>
        <v>6</v>
      </c>
      <c r="F22" s="102">
        <f t="shared" ref="F22:S22" si="4">F23+F25+F24</f>
        <v>4</v>
      </c>
      <c r="G22" s="102">
        <f t="shared" si="4"/>
        <v>4</v>
      </c>
      <c r="H22" s="102">
        <f t="shared" si="4"/>
        <v>4</v>
      </c>
      <c r="I22" s="102">
        <f t="shared" si="4"/>
        <v>4</v>
      </c>
      <c r="J22" s="102">
        <f t="shared" si="4"/>
        <v>4</v>
      </c>
      <c r="K22" s="102">
        <f t="shared" si="4"/>
        <v>4</v>
      </c>
      <c r="L22" s="102">
        <f t="shared" si="4"/>
        <v>6</v>
      </c>
      <c r="M22" s="102">
        <f t="shared" si="4"/>
        <v>4</v>
      </c>
      <c r="N22" s="102">
        <f t="shared" si="4"/>
        <v>4</v>
      </c>
      <c r="O22" s="102">
        <f t="shared" si="4"/>
        <v>4</v>
      </c>
      <c r="P22" s="102">
        <f t="shared" si="4"/>
        <v>4</v>
      </c>
      <c r="Q22" s="102">
        <f t="shared" si="4"/>
        <v>4</v>
      </c>
      <c r="R22" s="102">
        <f t="shared" si="4"/>
        <v>4</v>
      </c>
      <c r="S22" s="102">
        <f t="shared" si="4"/>
        <v>4</v>
      </c>
      <c r="T22" s="102"/>
      <c r="U22" s="94">
        <v>0</v>
      </c>
      <c r="V22" s="94">
        <f t="shared" ref="V22" si="5">SUM(D22:U22)</f>
        <v>68</v>
      </c>
      <c r="W22" s="103">
        <f t="shared" ref="W22:AR22" si="6">W23+W25+W24</f>
        <v>2</v>
      </c>
      <c r="X22" s="103">
        <f t="shared" si="6"/>
        <v>2</v>
      </c>
      <c r="Y22" s="103">
        <f t="shared" si="6"/>
        <v>2</v>
      </c>
      <c r="Z22" s="103">
        <f t="shared" si="6"/>
        <v>2</v>
      </c>
      <c r="AA22" s="103">
        <f t="shared" si="6"/>
        <v>2</v>
      </c>
      <c r="AB22" s="103">
        <f t="shared" si="6"/>
        <v>2</v>
      </c>
      <c r="AC22" s="103">
        <f t="shared" si="6"/>
        <v>2</v>
      </c>
      <c r="AD22" s="103">
        <f t="shared" si="6"/>
        <v>2</v>
      </c>
      <c r="AE22" s="103">
        <f t="shared" si="6"/>
        <v>2</v>
      </c>
      <c r="AF22" s="103">
        <f t="shared" si="6"/>
        <v>2</v>
      </c>
      <c r="AG22" s="103">
        <f t="shared" si="6"/>
        <v>2</v>
      </c>
      <c r="AH22" s="103">
        <f t="shared" si="6"/>
        <v>2</v>
      </c>
      <c r="AI22" s="103">
        <f t="shared" si="6"/>
        <v>2</v>
      </c>
      <c r="AJ22" s="103">
        <f t="shared" si="6"/>
        <v>2</v>
      </c>
      <c r="AK22" s="103">
        <f t="shared" si="6"/>
        <v>2</v>
      </c>
      <c r="AL22" s="103">
        <f t="shared" si="6"/>
        <v>2</v>
      </c>
      <c r="AM22" s="103">
        <f t="shared" si="6"/>
        <v>2</v>
      </c>
      <c r="AN22" s="103">
        <f t="shared" si="6"/>
        <v>2</v>
      </c>
      <c r="AO22" s="103">
        <f t="shared" si="6"/>
        <v>2</v>
      </c>
      <c r="AP22" s="103">
        <f t="shared" si="6"/>
        <v>2</v>
      </c>
      <c r="AQ22" s="103">
        <f t="shared" si="6"/>
        <v>2</v>
      </c>
      <c r="AR22" s="103">
        <f t="shared" si="6"/>
        <v>0</v>
      </c>
      <c r="AS22" s="77"/>
      <c r="AT22" s="77"/>
      <c r="AU22" s="87"/>
      <c r="AV22" s="87">
        <f t="shared" si="2"/>
        <v>68</v>
      </c>
    </row>
    <row r="23" spans="1:48" ht="40.5">
      <c r="A23" s="42" t="s">
        <v>65</v>
      </c>
      <c r="B23" s="67" t="s">
        <v>177</v>
      </c>
      <c r="C23" s="89" t="s">
        <v>178</v>
      </c>
      <c r="D23" s="93">
        <v>2</v>
      </c>
      <c r="E23" s="93">
        <v>4</v>
      </c>
      <c r="F23" s="93">
        <v>2</v>
      </c>
      <c r="G23" s="93">
        <v>2</v>
      </c>
      <c r="H23" s="93">
        <v>2</v>
      </c>
      <c r="I23" s="93">
        <v>2</v>
      </c>
      <c r="J23" s="93">
        <v>2</v>
      </c>
      <c r="K23" s="93">
        <v>2</v>
      </c>
      <c r="L23" s="93">
        <v>4</v>
      </c>
      <c r="M23" s="93">
        <v>2</v>
      </c>
      <c r="N23" s="93">
        <v>2</v>
      </c>
      <c r="O23" s="93">
        <v>2</v>
      </c>
      <c r="P23" s="93">
        <v>2</v>
      </c>
      <c r="Q23" s="93">
        <v>2</v>
      </c>
      <c r="R23" s="93">
        <v>2</v>
      </c>
      <c r="S23" s="93">
        <v>2</v>
      </c>
      <c r="T23" s="93"/>
      <c r="U23" s="94">
        <v>0</v>
      </c>
      <c r="V23" s="94">
        <f t="shared" ref="V23:V25" si="7">SUM(D23:U23)</f>
        <v>36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147"/>
      <c r="AT23" s="77"/>
      <c r="AU23" s="87">
        <v>188</v>
      </c>
      <c r="AV23" s="87">
        <v>290</v>
      </c>
    </row>
    <row r="24" spans="1:48" ht="57.75" customHeight="1">
      <c r="B24" s="67" t="s">
        <v>167</v>
      </c>
      <c r="C24" s="89" t="s">
        <v>179</v>
      </c>
      <c r="D24" s="104">
        <v>2</v>
      </c>
      <c r="E24" s="104">
        <v>2</v>
      </c>
      <c r="F24" s="104">
        <v>2</v>
      </c>
      <c r="G24" s="104">
        <v>2</v>
      </c>
      <c r="H24" s="104">
        <v>2</v>
      </c>
      <c r="I24" s="104">
        <v>2</v>
      </c>
      <c r="J24" s="104">
        <v>2</v>
      </c>
      <c r="K24" s="104">
        <v>2</v>
      </c>
      <c r="L24" s="104">
        <v>2</v>
      </c>
      <c r="M24" s="104">
        <v>2</v>
      </c>
      <c r="N24" s="104">
        <v>2</v>
      </c>
      <c r="O24" s="104">
        <v>2</v>
      </c>
      <c r="P24" s="104">
        <v>2</v>
      </c>
      <c r="Q24" s="104">
        <v>2</v>
      </c>
      <c r="R24" s="104">
        <v>2</v>
      </c>
      <c r="S24" s="104">
        <v>2</v>
      </c>
      <c r="T24" s="104"/>
      <c r="U24" s="64">
        <v>0</v>
      </c>
      <c r="V24" s="94">
        <f t="shared" ref="V24" si="8">SUM(D24:U24)</f>
        <v>32</v>
      </c>
      <c r="W24" s="93">
        <v>2</v>
      </c>
      <c r="X24" s="93">
        <v>2</v>
      </c>
      <c r="Y24" s="93">
        <v>2</v>
      </c>
      <c r="Z24" s="93">
        <v>2</v>
      </c>
      <c r="AA24" s="93">
        <v>2</v>
      </c>
      <c r="AB24" s="93">
        <v>2</v>
      </c>
      <c r="AC24" s="93">
        <v>2</v>
      </c>
      <c r="AD24" s="93">
        <v>2</v>
      </c>
      <c r="AE24" s="93">
        <v>2</v>
      </c>
      <c r="AF24" s="93">
        <v>2</v>
      </c>
      <c r="AG24" s="93">
        <v>2</v>
      </c>
      <c r="AH24" s="93">
        <v>2</v>
      </c>
      <c r="AI24" s="93">
        <v>2</v>
      </c>
      <c r="AJ24" s="93">
        <v>2</v>
      </c>
      <c r="AK24" s="93">
        <v>2</v>
      </c>
      <c r="AL24" s="93">
        <v>2</v>
      </c>
      <c r="AM24" s="93">
        <v>2</v>
      </c>
      <c r="AN24" s="93">
        <v>2</v>
      </c>
      <c r="AO24" s="93">
        <v>2</v>
      </c>
      <c r="AP24" s="93">
        <v>2</v>
      </c>
      <c r="AQ24" s="93">
        <v>2</v>
      </c>
      <c r="AR24" s="93"/>
      <c r="AS24" s="77"/>
      <c r="AT24" s="77"/>
      <c r="AU24" s="87">
        <v>46</v>
      </c>
      <c r="AV24" s="87">
        <f t="shared" si="2"/>
        <v>78</v>
      </c>
    </row>
    <row r="25" spans="1:48" ht="20.25">
      <c r="B25" s="68"/>
      <c r="C25" s="89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4">
        <v>0</v>
      </c>
      <c r="V25" s="94">
        <f t="shared" si="7"/>
        <v>0</v>
      </c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77"/>
      <c r="AT25" s="147"/>
      <c r="AU25" s="87">
        <v>44</v>
      </c>
      <c r="AV25" s="87">
        <f t="shared" si="2"/>
        <v>44</v>
      </c>
    </row>
    <row r="26" spans="1:48" ht="33" customHeight="1">
      <c r="B26" s="65"/>
      <c r="C26" s="86" t="s">
        <v>37</v>
      </c>
      <c r="D26" s="99">
        <f t="shared" ref="D26:T26" si="9">D22+D11</f>
        <v>26</v>
      </c>
      <c r="E26" s="99">
        <f t="shared" si="9"/>
        <v>30</v>
      </c>
      <c r="F26" s="99">
        <f t="shared" si="9"/>
        <v>26</v>
      </c>
      <c r="G26" s="99">
        <f t="shared" si="9"/>
        <v>28</v>
      </c>
      <c r="H26" s="99">
        <f t="shared" si="9"/>
        <v>26</v>
      </c>
      <c r="I26" s="99">
        <f t="shared" si="9"/>
        <v>28</v>
      </c>
      <c r="J26" s="99">
        <f t="shared" si="9"/>
        <v>26</v>
      </c>
      <c r="K26" s="99">
        <f t="shared" si="9"/>
        <v>30</v>
      </c>
      <c r="L26" s="99">
        <f t="shared" si="9"/>
        <v>28</v>
      </c>
      <c r="M26" s="99">
        <f t="shared" si="9"/>
        <v>26</v>
      </c>
      <c r="N26" s="99">
        <f t="shared" si="9"/>
        <v>26</v>
      </c>
      <c r="O26" s="99">
        <f t="shared" si="9"/>
        <v>26</v>
      </c>
      <c r="P26" s="99">
        <f t="shared" si="9"/>
        <v>30</v>
      </c>
      <c r="Q26" s="99">
        <f t="shared" si="9"/>
        <v>26</v>
      </c>
      <c r="R26" s="99">
        <f t="shared" si="9"/>
        <v>26</v>
      </c>
      <c r="S26" s="99">
        <f t="shared" si="9"/>
        <v>26</v>
      </c>
      <c r="T26" s="99">
        <f t="shared" si="9"/>
        <v>22</v>
      </c>
      <c r="U26" s="105">
        <v>0</v>
      </c>
      <c r="V26" s="105">
        <v>612</v>
      </c>
      <c r="W26" s="99">
        <f t="shared" ref="W26:AN26" si="10">W22+W11</f>
        <v>26</v>
      </c>
      <c r="X26" s="99">
        <f t="shared" si="10"/>
        <v>26</v>
      </c>
      <c r="Y26" s="99">
        <f t="shared" si="10"/>
        <v>24</v>
      </c>
      <c r="Z26" s="99">
        <f t="shared" si="10"/>
        <v>26</v>
      </c>
      <c r="AA26" s="99">
        <f t="shared" si="10"/>
        <v>24</v>
      </c>
      <c r="AB26" s="99">
        <f t="shared" si="10"/>
        <v>26</v>
      </c>
      <c r="AC26" s="99">
        <f t="shared" si="10"/>
        <v>26</v>
      </c>
      <c r="AD26" s="99">
        <f t="shared" si="10"/>
        <v>26</v>
      </c>
      <c r="AE26" s="99">
        <f t="shared" si="10"/>
        <v>24</v>
      </c>
      <c r="AF26" s="99">
        <f t="shared" si="10"/>
        <v>26</v>
      </c>
      <c r="AG26" s="99">
        <f t="shared" si="10"/>
        <v>24</v>
      </c>
      <c r="AH26" s="99">
        <f t="shared" si="10"/>
        <v>26</v>
      </c>
      <c r="AI26" s="99">
        <f t="shared" si="10"/>
        <v>26</v>
      </c>
      <c r="AJ26" s="99">
        <f t="shared" si="10"/>
        <v>26</v>
      </c>
      <c r="AK26" s="99">
        <f t="shared" si="10"/>
        <v>24</v>
      </c>
      <c r="AL26" s="99">
        <f t="shared" si="10"/>
        <v>26</v>
      </c>
      <c r="AM26" s="99">
        <f t="shared" si="10"/>
        <v>24</v>
      </c>
      <c r="AN26" s="99">
        <f t="shared" si="10"/>
        <v>21</v>
      </c>
      <c r="AO26" s="99">
        <v>36</v>
      </c>
      <c r="AP26" s="99">
        <v>36</v>
      </c>
      <c r="AQ26" s="99">
        <v>36</v>
      </c>
      <c r="AR26" s="99">
        <v>36</v>
      </c>
      <c r="AS26" s="86">
        <v>36</v>
      </c>
      <c r="AT26" s="86">
        <v>18</v>
      </c>
      <c r="AU26" s="87">
        <v>792</v>
      </c>
      <c r="AV26" s="87">
        <v>1404</v>
      </c>
    </row>
    <row r="27" spans="1:48" ht="18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</row>
    <row r="28" spans="1:48" ht="18.7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</row>
    <row r="35" spans="9:9">
      <c r="I35" s="92"/>
    </row>
  </sheetData>
  <mergeCells count="23">
    <mergeCell ref="AU3:AU5"/>
    <mergeCell ref="AV3:AV5"/>
    <mergeCell ref="Z3:AB3"/>
    <mergeCell ref="AD3:AG3"/>
    <mergeCell ref="AI3:AK3"/>
    <mergeCell ref="AM3:AP3"/>
    <mergeCell ref="AQ3:AT3"/>
    <mergeCell ref="C3:C9"/>
    <mergeCell ref="D6:AU6"/>
    <mergeCell ref="E8:AV8"/>
    <mergeCell ref="B3:B9"/>
    <mergeCell ref="AL3:AL5"/>
    <mergeCell ref="AH3:AH5"/>
    <mergeCell ref="AC3:AC5"/>
    <mergeCell ref="Y3:Y5"/>
    <mergeCell ref="U3:U5"/>
    <mergeCell ref="L3:L5"/>
    <mergeCell ref="H3:H5"/>
    <mergeCell ref="D3:G3"/>
    <mergeCell ref="I3:K3"/>
    <mergeCell ref="M3:P3"/>
    <mergeCell ref="Q3:T3"/>
    <mergeCell ref="V3:X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5"/>
  <sheetViews>
    <sheetView view="pageBreakPreview" topLeftCell="A25" zoomScale="60" workbookViewId="0">
      <selection activeCell="A30" sqref="A30"/>
    </sheetView>
  </sheetViews>
  <sheetFormatPr defaultRowHeight="15"/>
  <cols>
    <col min="1" max="1" width="165.28515625" customWidth="1"/>
    <col min="2" max="2" width="11.7109375" customWidth="1"/>
    <col min="3" max="3" width="32.28515625" customWidth="1"/>
    <col min="4" max="4" width="5.140625" customWidth="1"/>
    <col min="5" max="5" width="4.7109375" customWidth="1"/>
    <col min="6" max="6" width="5.140625" customWidth="1"/>
    <col min="7" max="7" width="4.7109375" customWidth="1"/>
    <col min="8" max="8" width="4.42578125" customWidth="1"/>
    <col min="9" max="9" width="4.85546875" customWidth="1"/>
    <col min="10" max="10" width="4.7109375" customWidth="1"/>
    <col min="11" max="11" width="4.5703125" customWidth="1"/>
    <col min="12" max="13" width="4.7109375" customWidth="1"/>
    <col min="14" max="14" width="5.140625" customWidth="1"/>
    <col min="15" max="15" width="4.5703125" customWidth="1"/>
    <col min="16" max="16" width="5" customWidth="1"/>
    <col min="17" max="17" width="5.5703125" customWidth="1"/>
    <col min="18" max="18" width="5.42578125" customWidth="1"/>
    <col min="19" max="19" width="5.5703125" customWidth="1"/>
    <col min="20" max="20" width="4.85546875" customWidth="1"/>
    <col min="21" max="24" width="5" customWidth="1"/>
    <col min="25" max="25" width="4.28515625" customWidth="1"/>
    <col min="26" max="26" width="4.7109375" customWidth="1"/>
    <col min="27" max="27" width="4.28515625" customWidth="1"/>
    <col min="28" max="28" width="4.140625" customWidth="1"/>
    <col min="29" max="29" width="5.140625" customWidth="1"/>
    <col min="30" max="32" width="4.5703125" customWidth="1"/>
    <col min="33" max="33" width="4.7109375" customWidth="1"/>
    <col min="34" max="34" width="4.28515625" customWidth="1"/>
    <col min="35" max="36" width="4.5703125" customWidth="1"/>
    <col min="37" max="39" width="4.7109375" customWidth="1"/>
    <col min="40" max="40" width="5.140625" customWidth="1"/>
    <col min="41" max="41" width="4.85546875" customWidth="1"/>
    <col min="42" max="42" width="5" customWidth="1"/>
    <col min="43" max="43" width="4.28515625" customWidth="1"/>
    <col min="44" max="44" width="4.7109375" customWidth="1"/>
    <col min="45" max="45" width="4.5703125" customWidth="1"/>
    <col min="46" max="46" width="5.5703125" customWidth="1"/>
    <col min="47" max="47" width="5.42578125" customWidth="1"/>
    <col min="48" max="48" width="5.5703125" customWidth="1"/>
    <col min="49" max="49" width="7.7109375" customWidth="1"/>
  </cols>
  <sheetData>
    <row r="1" spans="1:49" ht="15.75">
      <c r="A1" s="39" t="s">
        <v>46</v>
      </c>
      <c r="B1" s="17" t="s">
        <v>190</v>
      </c>
    </row>
    <row r="2" spans="1:49" ht="15.75">
      <c r="A2" s="39" t="s">
        <v>47</v>
      </c>
    </row>
    <row r="3" spans="1:49" ht="15" customHeight="1">
      <c r="A3" s="39" t="s">
        <v>48</v>
      </c>
      <c r="B3" s="244" t="s">
        <v>0</v>
      </c>
      <c r="C3" s="214" t="s">
        <v>1</v>
      </c>
      <c r="D3" s="217" t="s">
        <v>2</v>
      </c>
      <c r="E3" s="218"/>
      <c r="F3" s="218"/>
      <c r="G3" s="219"/>
      <c r="H3" s="235" t="s">
        <v>187</v>
      </c>
      <c r="I3" s="217" t="s">
        <v>4</v>
      </c>
      <c r="J3" s="238"/>
      <c r="K3" s="239"/>
      <c r="L3" s="235" t="s">
        <v>188</v>
      </c>
      <c r="M3" s="217" t="s">
        <v>6</v>
      </c>
      <c r="N3" s="218"/>
      <c r="O3" s="218"/>
      <c r="P3" s="219"/>
      <c r="Q3" s="217" t="s">
        <v>7</v>
      </c>
      <c r="R3" s="218"/>
      <c r="S3" s="218"/>
      <c r="T3" s="219"/>
      <c r="U3" s="235" t="s">
        <v>182</v>
      </c>
      <c r="V3" s="217" t="s">
        <v>9</v>
      </c>
      <c r="W3" s="218"/>
      <c r="X3" s="219"/>
      <c r="Y3" s="235" t="s">
        <v>183</v>
      </c>
      <c r="Z3" s="220" t="s">
        <v>12</v>
      </c>
      <c r="AA3" s="221"/>
      <c r="AB3" s="222"/>
      <c r="AC3" s="235" t="s">
        <v>189</v>
      </c>
      <c r="AD3" s="220" t="s">
        <v>14</v>
      </c>
      <c r="AE3" s="221"/>
      <c r="AF3" s="221"/>
      <c r="AG3" s="222"/>
      <c r="AH3" s="232" t="s">
        <v>185</v>
      </c>
      <c r="AI3" s="220" t="s">
        <v>15</v>
      </c>
      <c r="AJ3" s="221"/>
      <c r="AK3" s="222"/>
      <c r="AL3" s="226" t="s">
        <v>186</v>
      </c>
      <c r="AM3" s="227"/>
      <c r="AN3" s="220" t="s">
        <v>16</v>
      </c>
      <c r="AO3" s="221"/>
      <c r="AP3" s="221"/>
      <c r="AQ3" s="222"/>
      <c r="AR3" s="220" t="s">
        <v>17</v>
      </c>
      <c r="AS3" s="221"/>
      <c r="AT3" s="221"/>
      <c r="AU3" s="222"/>
      <c r="AV3" s="211" t="s">
        <v>38</v>
      </c>
      <c r="AW3" s="211" t="s">
        <v>18</v>
      </c>
    </row>
    <row r="4" spans="1:49" ht="15.75">
      <c r="A4" s="39" t="s">
        <v>235</v>
      </c>
      <c r="B4" s="245"/>
      <c r="C4" s="215"/>
      <c r="D4" s="54">
        <v>31</v>
      </c>
      <c r="E4" s="4">
        <v>7</v>
      </c>
      <c r="F4" s="4">
        <v>14</v>
      </c>
      <c r="G4" s="53">
        <v>21</v>
      </c>
      <c r="H4" s="236"/>
      <c r="I4" s="4">
        <v>5</v>
      </c>
      <c r="J4" s="4">
        <v>12</v>
      </c>
      <c r="K4" s="54">
        <v>19</v>
      </c>
      <c r="L4" s="236"/>
      <c r="M4" s="4">
        <v>2</v>
      </c>
      <c r="N4" s="4">
        <v>9</v>
      </c>
      <c r="O4" s="4">
        <v>16</v>
      </c>
      <c r="P4" s="53">
        <v>23</v>
      </c>
      <c r="Q4" s="4">
        <v>30</v>
      </c>
      <c r="R4" s="4">
        <v>7</v>
      </c>
      <c r="S4" s="4">
        <v>14</v>
      </c>
      <c r="T4" s="4">
        <v>21</v>
      </c>
      <c r="U4" s="236"/>
      <c r="V4" s="4">
        <v>4</v>
      </c>
      <c r="W4" s="4">
        <v>11</v>
      </c>
      <c r="X4" s="4">
        <v>18</v>
      </c>
      <c r="Y4" s="236"/>
      <c r="Z4" s="12">
        <v>8</v>
      </c>
      <c r="AA4" s="12">
        <v>15</v>
      </c>
      <c r="AB4" s="10">
        <v>22</v>
      </c>
      <c r="AC4" s="236"/>
      <c r="AD4" s="1">
        <v>8</v>
      </c>
      <c r="AE4" s="1">
        <v>15</v>
      </c>
      <c r="AF4" s="1">
        <v>22</v>
      </c>
      <c r="AG4" s="1"/>
      <c r="AH4" s="233"/>
      <c r="AI4" s="1">
        <v>5</v>
      </c>
      <c r="AJ4" s="1">
        <v>12</v>
      </c>
      <c r="AK4" s="1">
        <v>19</v>
      </c>
      <c r="AL4" s="228"/>
      <c r="AM4" s="229"/>
      <c r="AN4" s="1">
        <v>3</v>
      </c>
      <c r="AO4" s="1">
        <v>10</v>
      </c>
      <c r="AP4" s="1">
        <v>17</v>
      </c>
      <c r="AQ4" s="1">
        <v>24</v>
      </c>
      <c r="AR4" s="1">
        <v>31</v>
      </c>
      <c r="AS4" s="1">
        <v>7</v>
      </c>
      <c r="AT4" s="1">
        <v>14</v>
      </c>
      <c r="AU4" s="1">
        <v>21</v>
      </c>
      <c r="AV4" s="212"/>
      <c r="AW4" s="212"/>
    </row>
    <row r="5" spans="1:49" ht="24" customHeight="1">
      <c r="A5" s="40"/>
      <c r="B5" s="245"/>
      <c r="C5" s="215"/>
      <c r="D5" s="5">
        <v>6</v>
      </c>
      <c r="E5" s="6">
        <v>13</v>
      </c>
      <c r="F5" s="6">
        <v>20</v>
      </c>
      <c r="G5" s="7">
        <v>27</v>
      </c>
      <c r="H5" s="237"/>
      <c r="I5" s="6">
        <v>11</v>
      </c>
      <c r="J5" s="6">
        <v>18</v>
      </c>
      <c r="K5" s="5">
        <v>25</v>
      </c>
      <c r="L5" s="237"/>
      <c r="M5" s="6">
        <v>8</v>
      </c>
      <c r="N5" s="6">
        <v>15</v>
      </c>
      <c r="O5" s="6">
        <v>22</v>
      </c>
      <c r="P5" s="7">
        <v>29</v>
      </c>
      <c r="Q5" s="6">
        <v>6</v>
      </c>
      <c r="R5" s="6">
        <v>13</v>
      </c>
      <c r="S5" s="6">
        <v>20</v>
      </c>
      <c r="T5" s="6">
        <v>27</v>
      </c>
      <c r="U5" s="237"/>
      <c r="V5" s="6">
        <v>10</v>
      </c>
      <c r="W5" s="6">
        <v>17</v>
      </c>
      <c r="X5" s="6">
        <v>24</v>
      </c>
      <c r="Y5" s="237"/>
      <c r="Z5" s="9">
        <v>14</v>
      </c>
      <c r="AA5" s="9">
        <v>21</v>
      </c>
      <c r="AB5" s="11">
        <v>28</v>
      </c>
      <c r="AC5" s="237"/>
      <c r="AD5" s="1">
        <v>14</v>
      </c>
      <c r="AE5" s="1">
        <v>21</v>
      </c>
      <c r="AF5" s="1">
        <v>28</v>
      </c>
      <c r="AG5" s="1"/>
      <c r="AH5" s="234"/>
      <c r="AI5" s="1">
        <v>11</v>
      </c>
      <c r="AJ5" s="1">
        <v>18</v>
      </c>
      <c r="AK5" s="1">
        <v>25</v>
      </c>
      <c r="AL5" s="230"/>
      <c r="AM5" s="231"/>
      <c r="AN5" s="1">
        <v>9</v>
      </c>
      <c r="AO5" s="1">
        <v>16</v>
      </c>
      <c r="AP5" s="1">
        <v>23</v>
      </c>
      <c r="AQ5" s="1">
        <v>30</v>
      </c>
      <c r="AR5" s="1">
        <v>6</v>
      </c>
      <c r="AS5" s="1">
        <v>13</v>
      </c>
      <c r="AT5" s="1">
        <v>20</v>
      </c>
      <c r="AU5" s="1">
        <v>27</v>
      </c>
      <c r="AV5" s="213"/>
      <c r="AW5" s="213"/>
    </row>
    <row r="6" spans="1:49" ht="18.75">
      <c r="A6" s="40"/>
      <c r="B6" s="245"/>
      <c r="C6" s="215"/>
      <c r="D6" s="223" t="s">
        <v>21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5"/>
      <c r="AW6" s="12"/>
    </row>
    <row r="7" spans="1:49" ht="18.75">
      <c r="A7" s="40"/>
      <c r="B7" s="245"/>
      <c r="C7" s="215"/>
      <c r="D7" s="55">
        <v>36</v>
      </c>
      <c r="E7" s="8">
        <v>37</v>
      </c>
      <c r="F7" s="8">
        <v>38</v>
      </c>
      <c r="G7" s="8">
        <v>39</v>
      </c>
      <c r="H7" s="8">
        <v>40</v>
      </c>
      <c r="I7" s="8">
        <v>41</v>
      </c>
      <c r="J7" s="8">
        <v>42</v>
      </c>
      <c r="K7" s="8">
        <v>43</v>
      </c>
      <c r="L7" s="8">
        <v>44</v>
      </c>
      <c r="M7" s="8">
        <v>45</v>
      </c>
      <c r="N7" s="8">
        <v>46</v>
      </c>
      <c r="O7" s="8">
        <v>47</v>
      </c>
      <c r="P7" s="8">
        <v>48</v>
      </c>
      <c r="Q7" s="8">
        <v>49</v>
      </c>
      <c r="R7" s="8">
        <v>50</v>
      </c>
      <c r="S7" s="8">
        <v>51</v>
      </c>
      <c r="T7" s="8">
        <v>52</v>
      </c>
      <c r="U7" s="8">
        <v>1</v>
      </c>
      <c r="V7" s="8">
        <v>2</v>
      </c>
      <c r="W7" s="8">
        <v>3</v>
      </c>
      <c r="X7" s="8">
        <v>4</v>
      </c>
      <c r="Y7" s="1">
        <v>5</v>
      </c>
      <c r="Z7" s="1">
        <v>6</v>
      </c>
      <c r="AA7" s="1">
        <v>7</v>
      </c>
      <c r="AB7" s="1">
        <v>8</v>
      </c>
      <c r="AC7" s="1">
        <v>9</v>
      </c>
      <c r="AD7" s="1">
        <v>10</v>
      </c>
      <c r="AE7" s="1">
        <v>11</v>
      </c>
      <c r="AF7" s="1">
        <v>12</v>
      </c>
      <c r="AG7" s="1">
        <v>13</v>
      </c>
      <c r="AH7" s="1">
        <v>14</v>
      </c>
      <c r="AI7" s="1">
        <v>15</v>
      </c>
      <c r="AJ7" s="1">
        <v>16</v>
      </c>
      <c r="AK7" s="1">
        <v>17</v>
      </c>
      <c r="AL7" s="1">
        <v>18</v>
      </c>
      <c r="AM7" s="1">
        <v>19</v>
      </c>
      <c r="AN7" s="1">
        <v>20</v>
      </c>
      <c r="AO7" s="1">
        <v>21</v>
      </c>
      <c r="AP7" s="1">
        <v>22</v>
      </c>
      <c r="AQ7" s="1">
        <v>23</v>
      </c>
      <c r="AR7" s="1">
        <v>24</v>
      </c>
      <c r="AS7" s="1">
        <v>25</v>
      </c>
      <c r="AT7" s="1">
        <v>26</v>
      </c>
      <c r="AU7" s="1">
        <v>27</v>
      </c>
      <c r="AV7" s="1"/>
      <c r="AW7" s="1"/>
    </row>
    <row r="8" spans="1:49" ht="20.25">
      <c r="A8" s="41" t="s">
        <v>50</v>
      </c>
      <c r="B8" s="245"/>
      <c r="C8" s="215"/>
      <c r="D8" s="223" t="s">
        <v>40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5"/>
      <c r="AW8" s="9"/>
    </row>
    <row r="9" spans="1:49" ht="18.75">
      <c r="A9" s="43"/>
      <c r="B9" s="246"/>
      <c r="C9" s="216"/>
      <c r="D9" s="55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1">
        <v>22</v>
      </c>
      <c r="Z9" s="1">
        <v>23</v>
      </c>
      <c r="AA9" s="1">
        <v>24</v>
      </c>
      <c r="AB9" s="1">
        <v>25</v>
      </c>
      <c r="AC9" s="1">
        <v>26</v>
      </c>
      <c r="AD9" s="1">
        <v>27</v>
      </c>
      <c r="AE9" s="1">
        <v>28</v>
      </c>
      <c r="AF9" s="1">
        <v>29</v>
      </c>
      <c r="AG9" s="1">
        <v>30</v>
      </c>
      <c r="AH9" s="1">
        <v>31</v>
      </c>
      <c r="AI9" s="1">
        <v>32</v>
      </c>
      <c r="AJ9" s="1">
        <v>33</v>
      </c>
      <c r="AK9" s="1">
        <v>34</v>
      </c>
      <c r="AL9" s="1">
        <v>35</v>
      </c>
      <c r="AM9" s="1">
        <v>36</v>
      </c>
      <c r="AN9" s="1">
        <v>37</v>
      </c>
      <c r="AO9" s="1">
        <v>38</v>
      </c>
      <c r="AP9" s="1">
        <v>39</v>
      </c>
      <c r="AQ9" s="1">
        <v>40</v>
      </c>
      <c r="AR9" s="1">
        <v>41</v>
      </c>
      <c r="AS9" s="1">
        <v>42</v>
      </c>
      <c r="AT9" s="1">
        <v>43</v>
      </c>
      <c r="AU9" s="1">
        <v>44</v>
      </c>
      <c r="AV9" s="1"/>
      <c r="AW9" s="1"/>
    </row>
    <row r="10" spans="1:49" ht="33" customHeight="1">
      <c r="A10" s="43" t="s">
        <v>51</v>
      </c>
      <c r="B10" s="247" t="s">
        <v>136</v>
      </c>
      <c r="C10" s="19" t="s">
        <v>137</v>
      </c>
      <c r="D10" s="33">
        <v>8</v>
      </c>
      <c r="E10" s="33">
        <v>8</v>
      </c>
      <c r="F10" s="33">
        <v>8</v>
      </c>
      <c r="G10" s="33">
        <v>8</v>
      </c>
      <c r="H10" s="33">
        <v>8</v>
      </c>
      <c r="I10" s="33">
        <v>8</v>
      </c>
      <c r="J10" s="33">
        <v>8</v>
      </c>
      <c r="K10" s="33">
        <v>8</v>
      </c>
      <c r="L10" s="33">
        <v>6</v>
      </c>
      <c r="M10" s="33">
        <v>6</v>
      </c>
      <c r="N10" s="33">
        <v>6</v>
      </c>
      <c r="O10" s="33">
        <v>4</v>
      </c>
      <c r="P10" s="16">
        <v>4</v>
      </c>
      <c r="Q10" s="16">
        <v>4</v>
      </c>
      <c r="R10" s="16">
        <v>4</v>
      </c>
      <c r="S10" s="16">
        <v>4</v>
      </c>
      <c r="T10" s="16"/>
      <c r="U10" s="23"/>
      <c r="V10" s="34">
        <v>102</v>
      </c>
      <c r="W10" s="16">
        <v>6</v>
      </c>
      <c r="X10" s="16">
        <v>6</v>
      </c>
      <c r="Y10" s="16">
        <v>6</v>
      </c>
      <c r="Z10" s="16">
        <v>6</v>
      </c>
      <c r="AA10" s="16">
        <v>6</v>
      </c>
      <c r="AB10" s="16">
        <v>6</v>
      </c>
      <c r="AC10" s="16">
        <v>6</v>
      </c>
      <c r="AD10" s="16">
        <v>6</v>
      </c>
      <c r="AE10" s="16">
        <v>6</v>
      </c>
      <c r="AF10" s="16">
        <v>6</v>
      </c>
      <c r="AG10" s="16">
        <v>6</v>
      </c>
      <c r="AH10" s="16">
        <v>6</v>
      </c>
      <c r="AI10" s="16">
        <v>6</v>
      </c>
      <c r="AJ10" s="16">
        <v>6</v>
      </c>
      <c r="AK10" s="16">
        <v>6</v>
      </c>
      <c r="AL10" s="16">
        <v>6</v>
      </c>
      <c r="AM10" s="16">
        <v>6</v>
      </c>
      <c r="AN10" s="16">
        <v>4</v>
      </c>
      <c r="AO10" s="16"/>
      <c r="AP10" s="16"/>
      <c r="AQ10" s="16"/>
      <c r="AR10" s="16"/>
      <c r="AS10" s="16"/>
      <c r="AT10" s="20"/>
      <c r="AU10" s="28"/>
      <c r="AV10" s="20">
        <v>106</v>
      </c>
      <c r="AW10" s="20">
        <v>208</v>
      </c>
    </row>
    <row r="11" spans="1:49" ht="18" customHeight="1">
      <c r="A11" s="43"/>
      <c r="B11" s="248"/>
      <c r="C11" s="156" t="s">
        <v>193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6"/>
      <c r="Q11" s="16"/>
      <c r="R11" s="16"/>
      <c r="S11" s="16">
        <v>8</v>
      </c>
      <c r="T11" s="16"/>
      <c r="U11" s="23"/>
      <c r="V11" s="34">
        <v>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v>10</v>
      </c>
      <c r="AO11" s="16"/>
      <c r="AP11" s="16"/>
      <c r="AQ11" s="16"/>
      <c r="AR11" s="16"/>
      <c r="AS11" s="16"/>
      <c r="AT11" s="20"/>
      <c r="AU11" s="28"/>
      <c r="AV11" s="20">
        <v>10</v>
      </c>
      <c r="AW11" s="20">
        <v>18</v>
      </c>
    </row>
    <row r="12" spans="1:49" ht="18.75" customHeight="1">
      <c r="A12" s="44" t="s">
        <v>52</v>
      </c>
      <c r="B12" s="242" t="s">
        <v>66</v>
      </c>
      <c r="C12" s="148" t="s">
        <v>67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  <c r="Q12" s="30"/>
      <c r="R12" s="30"/>
      <c r="S12" s="30"/>
      <c r="T12" s="30"/>
      <c r="U12" s="24"/>
      <c r="V12" s="35"/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4</v>
      </c>
      <c r="AJ12" s="3">
        <v>4</v>
      </c>
      <c r="AK12" s="3">
        <v>4</v>
      </c>
      <c r="AL12" s="3">
        <v>4</v>
      </c>
      <c r="AM12" s="3">
        <v>4</v>
      </c>
      <c r="AN12" s="3">
        <v>4</v>
      </c>
      <c r="AO12" s="3"/>
      <c r="AP12" s="3"/>
      <c r="AQ12" s="3"/>
      <c r="AR12" s="3"/>
      <c r="AS12" s="3"/>
      <c r="AT12" s="1"/>
      <c r="AU12" s="1"/>
      <c r="AV12" s="139">
        <v>48</v>
      </c>
      <c r="AW12" s="20">
        <v>48</v>
      </c>
    </row>
    <row r="13" spans="1:49" ht="18.75" customHeight="1">
      <c r="A13" s="44"/>
      <c r="B13" s="243"/>
      <c r="C13" s="155" t="s">
        <v>193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  <c r="Q13" s="30"/>
      <c r="R13" s="30"/>
      <c r="S13" s="30"/>
      <c r="T13" s="30"/>
      <c r="U13" s="24"/>
      <c r="V13" s="3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>
        <v>4</v>
      </c>
      <c r="AO13" s="3"/>
      <c r="AP13" s="3"/>
      <c r="AQ13" s="3"/>
      <c r="AR13" s="3"/>
      <c r="AS13" s="3"/>
      <c r="AT13" s="1"/>
      <c r="AU13" s="1"/>
      <c r="AV13" s="139">
        <v>4</v>
      </c>
      <c r="AW13" s="20">
        <v>4</v>
      </c>
    </row>
    <row r="14" spans="1:49" ht="14.25" customHeight="1">
      <c r="A14" s="45"/>
      <c r="B14" s="240" t="s">
        <v>68</v>
      </c>
      <c r="C14" s="49" t="s">
        <v>26</v>
      </c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2</v>
      </c>
      <c r="M14" s="3">
        <v>2</v>
      </c>
      <c r="N14" s="3">
        <v>2</v>
      </c>
      <c r="O14" s="3">
        <v>2</v>
      </c>
      <c r="P14" s="1">
        <v>2</v>
      </c>
      <c r="Q14" s="3">
        <v>2</v>
      </c>
      <c r="R14" s="3">
        <v>2</v>
      </c>
      <c r="S14" s="3">
        <v>2</v>
      </c>
      <c r="T14" s="3"/>
      <c r="U14" s="24"/>
      <c r="V14" s="36">
        <v>48</v>
      </c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39"/>
      <c r="AW14" s="20">
        <v>48</v>
      </c>
    </row>
    <row r="15" spans="1:49" ht="14.25" customHeight="1">
      <c r="A15" s="45"/>
      <c r="B15" s="241"/>
      <c r="C15" s="155" t="s">
        <v>193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3"/>
      <c r="R15" s="3"/>
      <c r="S15" s="3">
        <v>4</v>
      </c>
      <c r="T15" s="3"/>
      <c r="U15" s="24"/>
      <c r="V15" s="36">
        <v>4</v>
      </c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39"/>
      <c r="AW15" s="20"/>
    </row>
    <row r="16" spans="1:49" ht="18" customHeight="1">
      <c r="A16" s="45" t="s">
        <v>53</v>
      </c>
      <c r="B16" s="240" t="s">
        <v>69</v>
      </c>
      <c r="C16" s="49" t="s">
        <v>126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/>
      <c r="P16" s="1"/>
      <c r="Q16" s="3"/>
      <c r="R16" s="3"/>
      <c r="S16" s="3"/>
      <c r="T16" s="3"/>
      <c r="U16" s="24"/>
      <c r="V16" s="36">
        <v>22</v>
      </c>
      <c r="W16" s="3">
        <v>2</v>
      </c>
      <c r="X16" s="3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39">
        <v>24</v>
      </c>
      <c r="AW16" s="20">
        <v>46</v>
      </c>
    </row>
    <row r="17" spans="1:49" ht="18" customHeight="1">
      <c r="A17" s="45"/>
      <c r="B17" s="241"/>
      <c r="C17" s="155" t="s">
        <v>193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3"/>
      <c r="R17" s="3"/>
      <c r="S17" s="3">
        <v>2</v>
      </c>
      <c r="T17" s="3"/>
      <c r="U17" s="24"/>
      <c r="V17" s="36">
        <v>2</v>
      </c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v>2</v>
      </c>
      <c r="AO17" s="1"/>
      <c r="AP17" s="1"/>
      <c r="AQ17" s="1"/>
      <c r="AR17" s="1"/>
      <c r="AS17" s="1"/>
      <c r="AT17" s="1"/>
      <c r="AU17" s="1"/>
      <c r="AV17" s="139">
        <v>2</v>
      </c>
      <c r="AW17" s="20">
        <v>4</v>
      </c>
    </row>
    <row r="18" spans="1:49" ht="18.75" customHeight="1">
      <c r="A18" s="43" t="s">
        <v>54</v>
      </c>
      <c r="B18" s="240" t="s">
        <v>70</v>
      </c>
      <c r="C18" s="49" t="s">
        <v>32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1">
        <v>2</v>
      </c>
      <c r="Q18" s="3">
        <v>2</v>
      </c>
      <c r="R18" s="3">
        <v>2</v>
      </c>
      <c r="S18" s="3">
        <v>2</v>
      </c>
      <c r="T18" s="3"/>
      <c r="U18" s="24"/>
      <c r="V18" s="35">
        <v>32</v>
      </c>
      <c r="W18" s="3">
        <v>2</v>
      </c>
      <c r="X18" s="3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/>
      <c r="AO18" s="1"/>
      <c r="AP18" s="1"/>
      <c r="AQ18" s="1"/>
      <c r="AR18" s="1"/>
      <c r="AS18" s="1"/>
      <c r="AT18" s="1"/>
      <c r="AU18" s="1"/>
      <c r="AV18" s="139">
        <v>34</v>
      </c>
      <c r="AW18" s="20">
        <v>66</v>
      </c>
    </row>
    <row r="19" spans="1:49" ht="18.75" customHeight="1">
      <c r="A19" s="43"/>
      <c r="B19" s="241"/>
      <c r="C19" s="155" t="s">
        <v>193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3"/>
      <c r="R19" s="3"/>
      <c r="S19" s="3">
        <v>2</v>
      </c>
      <c r="T19" s="3"/>
      <c r="U19" s="24"/>
      <c r="V19" s="35">
        <v>2</v>
      </c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4</v>
      </c>
      <c r="AO19" s="1"/>
      <c r="AP19" s="1"/>
      <c r="AQ19" s="1"/>
      <c r="AR19" s="1"/>
      <c r="AS19" s="1"/>
      <c r="AT19" s="1"/>
      <c r="AU19" s="1"/>
      <c r="AV19" s="139">
        <v>4</v>
      </c>
      <c r="AW19" s="20">
        <v>6</v>
      </c>
    </row>
    <row r="20" spans="1:49" ht="29.25" customHeight="1">
      <c r="A20" s="43"/>
      <c r="B20" s="247" t="s">
        <v>138</v>
      </c>
      <c r="C20" s="19" t="s">
        <v>139</v>
      </c>
      <c r="D20" s="16">
        <v>8</v>
      </c>
      <c r="E20" s="16">
        <v>8</v>
      </c>
      <c r="F20" s="16">
        <v>8</v>
      </c>
      <c r="G20" s="16">
        <v>8</v>
      </c>
      <c r="H20" s="16">
        <v>8</v>
      </c>
      <c r="I20" s="16">
        <v>8</v>
      </c>
      <c r="J20" s="16">
        <v>8</v>
      </c>
      <c r="K20" s="16">
        <v>8</v>
      </c>
      <c r="L20" s="16">
        <v>8</v>
      </c>
      <c r="M20" s="16">
        <v>8</v>
      </c>
      <c r="N20" s="16">
        <v>10</v>
      </c>
      <c r="O20" s="16">
        <v>10</v>
      </c>
      <c r="P20" s="20">
        <v>12</v>
      </c>
      <c r="Q20" s="16">
        <v>12</v>
      </c>
      <c r="R20" s="16">
        <v>12</v>
      </c>
      <c r="S20" s="16">
        <v>12</v>
      </c>
      <c r="T20" s="110"/>
      <c r="U20" s="24"/>
      <c r="V20" s="35">
        <v>148</v>
      </c>
      <c r="W20" s="110"/>
      <c r="X20" s="110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139"/>
      <c r="AW20" s="20"/>
    </row>
    <row r="21" spans="1:49" ht="21" customHeight="1">
      <c r="A21" s="43"/>
      <c r="B21" s="248"/>
      <c r="C21" s="19" t="s">
        <v>193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0"/>
      <c r="Q21" s="16"/>
      <c r="R21" s="16"/>
      <c r="S21" s="16">
        <v>14</v>
      </c>
      <c r="T21" s="110"/>
      <c r="U21" s="24"/>
      <c r="V21" s="35">
        <v>14</v>
      </c>
      <c r="W21" s="110"/>
      <c r="X21" s="110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139"/>
      <c r="AW21" s="20"/>
    </row>
    <row r="22" spans="1:49" ht="15.75">
      <c r="A22" s="46"/>
      <c r="B22" s="240" t="s">
        <v>127</v>
      </c>
      <c r="C22" s="13" t="s">
        <v>28</v>
      </c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106">
        <v>4</v>
      </c>
      <c r="N22" s="106">
        <v>6</v>
      </c>
      <c r="O22" s="106">
        <v>6</v>
      </c>
      <c r="P22" s="27">
        <v>6</v>
      </c>
      <c r="Q22" s="106">
        <v>6</v>
      </c>
      <c r="R22" s="106">
        <v>6</v>
      </c>
      <c r="S22" s="106">
        <v>6</v>
      </c>
      <c r="T22" s="173" t="s">
        <v>39</v>
      </c>
      <c r="U22" s="24"/>
      <c r="V22" s="35">
        <v>76</v>
      </c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39"/>
      <c r="AW22" s="20">
        <v>76</v>
      </c>
    </row>
    <row r="23" spans="1:49" ht="15.75">
      <c r="A23" s="46"/>
      <c r="B23" s="241"/>
      <c r="C23" s="155" t="s">
        <v>193</v>
      </c>
      <c r="D23" s="3"/>
      <c r="E23" s="3"/>
      <c r="F23" s="3"/>
      <c r="G23" s="3"/>
      <c r="H23" s="3"/>
      <c r="I23" s="3"/>
      <c r="J23" s="3"/>
      <c r="K23" s="3"/>
      <c r="L23" s="3"/>
      <c r="M23" s="106"/>
      <c r="N23" s="106"/>
      <c r="O23" s="106"/>
      <c r="P23" s="27"/>
      <c r="Q23" s="106"/>
      <c r="R23" s="106"/>
      <c r="S23" s="106">
        <v>8</v>
      </c>
      <c r="T23" s="150"/>
      <c r="U23" s="24"/>
      <c r="V23" s="35">
        <v>8</v>
      </c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39"/>
      <c r="AW23" s="20">
        <v>8</v>
      </c>
    </row>
    <row r="24" spans="1:49" ht="18.75">
      <c r="A24" s="45" t="s">
        <v>55</v>
      </c>
      <c r="B24" s="240" t="s">
        <v>128</v>
      </c>
      <c r="C24" s="13" t="s">
        <v>129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1">
        <v>6</v>
      </c>
      <c r="Q24" s="3">
        <v>6</v>
      </c>
      <c r="R24" s="3">
        <v>6</v>
      </c>
      <c r="S24" s="3">
        <v>6</v>
      </c>
      <c r="T24" s="173" t="s">
        <v>39</v>
      </c>
      <c r="U24" s="24"/>
      <c r="V24" s="35">
        <v>72</v>
      </c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39"/>
      <c r="AW24" s="20">
        <v>72</v>
      </c>
    </row>
    <row r="25" spans="1:49" ht="18.75">
      <c r="A25" s="45"/>
      <c r="B25" s="241"/>
      <c r="C25" s="155" t="s">
        <v>193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3"/>
      <c r="R25" s="3"/>
      <c r="S25" s="3">
        <v>6</v>
      </c>
      <c r="T25" s="3"/>
      <c r="U25" s="24"/>
      <c r="V25" s="35">
        <v>6</v>
      </c>
      <c r="W25" s="3"/>
      <c r="X25" s="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39"/>
      <c r="AW25" s="20">
        <v>6</v>
      </c>
    </row>
    <row r="26" spans="1:49" ht="25.5" customHeight="1">
      <c r="A26" s="43" t="s">
        <v>56</v>
      </c>
      <c r="B26" s="247" t="s">
        <v>140</v>
      </c>
      <c r="C26" s="19" t="s">
        <v>141</v>
      </c>
      <c r="D26" s="16">
        <v>12</v>
      </c>
      <c r="E26" s="16">
        <v>12</v>
      </c>
      <c r="F26" s="16">
        <v>12</v>
      </c>
      <c r="G26" s="16">
        <v>12</v>
      </c>
      <c r="H26" s="16">
        <v>12</v>
      </c>
      <c r="I26" s="16">
        <v>12</v>
      </c>
      <c r="J26" s="16">
        <v>12</v>
      </c>
      <c r="K26" s="16">
        <v>14</v>
      </c>
      <c r="L26" s="16">
        <v>14</v>
      </c>
      <c r="M26" s="16">
        <v>16</v>
      </c>
      <c r="N26" s="16">
        <v>14</v>
      </c>
      <c r="O26" s="16">
        <v>14</v>
      </c>
      <c r="P26" s="20">
        <v>14</v>
      </c>
      <c r="Q26" s="16">
        <v>12</v>
      </c>
      <c r="R26" s="16">
        <v>12</v>
      </c>
      <c r="S26" s="16">
        <v>12</v>
      </c>
      <c r="T26" s="16"/>
      <c r="U26" s="23"/>
      <c r="V26" s="35">
        <v>206</v>
      </c>
      <c r="W26" s="16">
        <v>18</v>
      </c>
      <c r="X26" s="16">
        <v>18</v>
      </c>
      <c r="Y26" s="16">
        <v>16</v>
      </c>
      <c r="Z26" s="16">
        <v>14</v>
      </c>
      <c r="AA26" s="16">
        <v>14</v>
      </c>
      <c r="AB26" s="16">
        <v>14</v>
      </c>
      <c r="AC26" s="16">
        <v>14</v>
      </c>
      <c r="AD26" s="16">
        <v>14</v>
      </c>
      <c r="AE26" s="16">
        <v>14</v>
      </c>
      <c r="AF26" s="16">
        <v>14</v>
      </c>
      <c r="AG26" s="16">
        <v>12</v>
      </c>
      <c r="AH26" s="16">
        <v>12</v>
      </c>
      <c r="AI26" s="16">
        <v>12</v>
      </c>
      <c r="AJ26" s="16">
        <v>12</v>
      </c>
      <c r="AK26" s="16">
        <v>10</v>
      </c>
      <c r="AL26" s="16">
        <v>10</v>
      </c>
      <c r="AM26" s="16">
        <v>8</v>
      </c>
      <c r="AN26" s="16">
        <v>8</v>
      </c>
      <c r="AO26" s="16"/>
      <c r="AP26" s="16"/>
      <c r="AQ26" s="16"/>
      <c r="AR26" s="16"/>
      <c r="AS26" s="16"/>
      <c r="AT26" s="20"/>
      <c r="AU26" s="28"/>
      <c r="AV26" s="139">
        <v>234</v>
      </c>
      <c r="AW26" s="20">
        <v>440</v>
      </c>
    </row>
    <row r="27" spans="1:49" ht="18.75">
      <c r="A27" s="43"/>
      <c r="B27" s="248"/>
      <c r="C27" s="19" t="s">
        <v>193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0"/>
      <c r="Q27" s="16"/>
      <c r="R27" s="16"/>
      <c r="S27" s="16">
        <v>20</v>
      </c>
      <c r="T27" s="16"/>
      <c r="U27" s="23"/>
      <c r="V27" s="35">
        <v>20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22</v>
      </c>
      <c r="AO27" s="16"/>
      <c r="AP27" s="16"/>
      <c r="AQ27" s="16"/>
      <c r="AR27" s="16"/>
      <c r="AS27" s="16"/>
      <c r="AT27" s="20"/>
      <c r="AU27" s="28"/>
      <c r="AV27" s="139">
        <v>22</v>
      </c>
      <c r="AW27" s="20">
        <v>44</v>
      </c>
    </row>
    <row r="28" spans="1:49" ht="16.5" customHeight="1">
      <c r="A28" s="45"/>
      <c r="B28" s="251" t="s">
        <v>75</v>
      </c>
      <c r="C28" s="49" t="s">
        <v>76</v>
      </c>
      <c r="D28" s="3">
        <v>6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6</v>
      </c>
      <c r="K28" s="3">
        <v>6</v>
      </c>
      <c r="L28" s="3">
        <v>6</v>
      </c>
      <c r="M28" s="3">
        <v>6</v>
      </c>
      <c r="N28" s="3">
        <v>6</v>
      </c>
      <c r="O28" s="3">
        <v>6</v>
      </c>
      <c r="P28" s="1">
        <v>6</v>
      </c>
      <c r="Q28" s="3">
        <v>4</v>
      </c>
      <c r="R28" s="3">
        <v>4</v>
      </c>
      <c r="S28" s="3">
        <v>4</v>
      </c>
      <c r="T28" s="3"/>
      <c r="U28" s="24"/>
      <c r="V28" s="35">
        <v>90</v>
      </c>
      <c r="W28" s="3">
        <v>2</v>
      </c>
      <c r="X28" s="3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/>
      <c r="AL28" s="1"/>
      <c r="AM28" s="1"/>
      <c r="AN28" s="1"/>
      <c r="AO28" s="27"/>
      <c r="AP28" s="27"/>
      <c r="AQ28" s="107"/>
      <c r="AR28" s="107"/>
      <c r="AS28" s="27"/>
      <c r="AT28" s="174" t="s">
        <v>39</v>
      </c>
      <c r="AU28" s="107"/>
      <c r="AV28" s="139">
        <v>28</v>
      </c>
      <c r="AW28" s="20">
        <v>118</v>
      </c>
    </row>
    <row r="29" spans="1:49" ht="12.75" customHeight="1">
      <c r="A29" s="45"/>
      <c r="B29" s="252"/>
      <c r="C29" s="155" t="s">
        <v>193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3"/>
      <c r="R29" s="3"/>
      <c r="S29" s="3">
        <v>8</v>
      </c>
      <c r="T29" s="3"/>
      <c r="U29" s="24"/>
      <c r="V29" s="35">
        <v>8</v>
      </c>
      <c r="W29" s="3"/>
      <c r="X29" s="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v>4</v>
      </c>
      <c r="AO29" s="27"/>
      <c r="AP29" s="27"/>
      <c r="AQ29" s="107"/>
      <c r="AR29" s="107"/>
      <c r="AS29" s="27"/>
      <c r="AT29" s="121"/>
      <c r="AU29" s="107"/>
      <c r="AV29" s="139">
        <v>4</v>
      </c>
      <c r="AW29" s="20">
        <v>12</v>
      </c>
    </row>
    <row r="30" spans="1:49" ht="17.25" customHeight="1">
      <c r="A30" s="45" t="s">
        <v>57</v>
      </c>
      <c r="B30" s="251" t="s">
        <v>77</v>
      </c>
      <c r="C30" s="49" t="s">
        <v>107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1">
        <v>4</v>
      </c>
      <c r="Q30" s="3">
        <v>4</v>
      </c>
      <c r="R30" s="3">
        <v>4</v>
      </c>
      <c r="S30" s="3">
        <v>4</v>
      </c>
      <c r="T30" s="3"/>
      <c r="U30" s="24"/>
      <c r="V30" s="35">
        <v>50</v>
      </c>
      <c r="W30" s="3">
        <v>4</v>
      </c>
      <c r="X30" s="3">
        <v>4</v>
      </c>
      <c r="Y30" s="1">
        <v>4</v>
      </c>
      <c r="Z30" s="1">
        <v>2</v>
      </c>
      <c r="AA30" s="1">
        <v>2</v>
      </c>
      <c r="AB30" s="1">
        <v>2</v>
      </c>
      <c r="AC30" s="1">
        <v>2</v>
      </c>
      <c r="AD30" s="1">
        <v>2</v>
      </c>
      <c r="AE30" s="1">
        <v>2</v>
      </c>
      <c r="AF30" s="1">
        <v>2</v>
      </c>
      <c r="AG30" s="1">
        <v>2</v>
      </c>
      <c r="AH30" s="1">
        <v>2</v>
      </c>
      <c r="AI30" s="1">
        <v>2</v>
      </c>
      <c r="AJ30" s="1">
        <v>2</v>
      </c>
      <c r="AK30" s="1">
        <v>2</v>
      </c>
      <c r="AL30" s="1">
        <v>2</v>
      </c>
      <c r="AM30" s="1">
        <v>2</v>
      </c>
      <c r="AN30" s="1">
        <v>2</v>
      </c>
      <c r="AO30" s="27"/>
      <c r="AP30" s="27"/>
      <c r="AQ30" s="27"/>
      <c r="AR30" s="27"/>
      <c r="AS30" s="27"/>
      <c r="AT30" s="174" t="s">
        <v>39</v>
      </c>
      <c r="AU30" s="107"/>
      <c r="AV30" s="139">
        <v>42</v>
      </c>
      <c r="AW30" s="20">
        <v>92</v>
      </c>
    </row>
    <row r="31" spans="1:49" ht="18" customHeight="1">
      <c r="A31" s="45"/>
      <c r="B31" s="252"/>
      <c r="C31" s="155" t="s">
        <v>193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3"/>
      <c r="R31" s="3"/>
      <c r="S31" s="3">
        <v>6</v>
      </c>
      <c r="T31" s="3"/>
      <c r="U31" s="24"/>
      <c r="V31" s="35">
        <v>6</v>
      </c>
      <c r="W31" s="3"/>
      <c r="X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v>4</v>
      </c>
      <c r="AO31" s="27"/>
      <c r="AP31" s="27"/>
      <c r="AQ31" s="27"/>
      <c r="AR31" s="27"/>
      <c r="AS31" s="27"/>
      <c r="AT31" s="121"/>
      <c r="AU31" s="107"/>
      <c r="AV31" s="139">
        <v>4</v>
      </c>
      <c r="AW31" s="20">
        <v>10</v>
      </c>
    </row>
    <row r="32" spans="1:49" ht="16.5" customHeight="1">
      <c r="A32" s="43" t="s">
        <v>58</v>
      </c>
      <c r="B32" s="240" t="s">
        <v>78</v>
      </c>
      <c r="C32" s="134" t="s">
        <v>130</v>
      </c>
      <c r="D32" s="109">
        <v>2</v>
      </c>
      <c r="E32" s="109">
        <v>2</v>
      </c>
      <c r="F32" s="109">
        <v>2</v>
      </c>
      <c r="G32" s="109">
        <v>2</v>
      </c>
      <c r="H32" s="109">
        <v>2</v>
      </c>
      <c r="I32" s="109">
        <v>2</v>
      </c>
      <c r="J32" s="109">
        <v>2</v>
      </c>
      <c r="K32" s="109">
        <v>2</v>
      </c>
      <c r="L32" s="109">
        <v>2</v>
      </c>
      <c r="M32" s="109">
        <v>2</v>
      </c>
      <c r="N32" s="109"/>
      <c r="O32" s="109"/>
      <c r="P32" s="109"/>
      <c r="Q32" s="109"/>
      <c r="R32" s="109"/>
      <c r="S32" s="109"/>
      <c r="T32" s="109"/>
      <c r="U32" s="24"/>
      <c r="V32" s="35">
        <v>20</v>
      </c>
      <c r="W32" s="109">
        <v>2</v>
      </c>
      <c r="X32" s="109">
        <v>2</v>
      </c>
      <c r="Y32" s="109">
        <v>2</v>
      </c>
      <c r="Z32" s="109">
        <v>2</v>
      </c>
      <c r="AA32" s="109">
        <v>2</v>
      </c>
      <c r="AB32" s="109">
        <v>2</v>
      </c>
      <c r="AC32" s="109">
        <v>2</v>
      </c>
      <c r="AD32" s="109">
        <v>2</v>
      </c>
      <c r="AE32" s="109">
        <v>2</v>
      </c>
      <c r="AF32" s="109">
        <v>2</v>
      </c>
      <c r="AG32" s="109">
        <v>2</v>
      </c>
      <c r="AH32" s="109">
        <v>2</v>
      </c>
      <c r="AI32" s="109">
        <v>2</v>
      </c>
      <c r="AJ32" s="109">
        <v>2</v>
      </c>
      <c r="AK32" s="109">
        <v>2</v>
      </c>
      <c r="AL32" s="109">
        <v>2</v>
      </c>
      <c r="AM32" s="109"/>
      <c r="AN32" s="109"/>
      <c r="AO32" s="109"/>
      <c r="AP32" s="109"/>
      <c r="AQ32" s="109"/>
      <c r="AR32" s="109"/>
      <c r="AS32" s="109"/>
      <c r="AT32" s="109"/>
      <c r="AU32" s="27"/>
      <c r="AV32" s="20">
        <v>32</v>
      </c>
      <c r="AW32" s="20">
        <v>52</v>
      </c>
    </row>
    <row r="33" spans="1:49" ht="13.5" customHeight="1">
      <c r="A33" s="43"/>
      <c r="B33" s="248"/>
      <c r="C33" s="155" t="s">
        <v>193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>
        <v>2</v>
      </c>
      <c r="T33" s="109"/>
      <c r="U33" s="24"/>
      <c r="V33" s="35">
        <v>2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>
        <v>2</v>
      </c>
      <c r="AO33" s="109"/>
      <c r="AP33" s="109"/>
      <c r="AQ33" s="109"/>
      <c r="AR33" s="109"/>
      <c r="AS33" s="109"/>
      <c r="AT33" s="109"/>
      <c r="AU33" s="27"/>
      <c r="AV33" s="20">
        <v>2</v>
      </c>
      <c r="AW33" s="20">
        <v>4</v>
      </c>
    </row>
    <row r="34" spans="1:49" ht="16.5" customHeight="1">
      <c r="A34" s="43" t="s">
        <v>59</v>
      </c>
      <c r="B34" s="251" t="s">
        <v>191</v>
      </c>
      <c r="C34" s="49" t="s">
        <v>79</v>
      </c>
      <c r="D34" s="1">
        <v>2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4</v>
      </c>
      <c r="S34" s="1">
        <v>4</v>
      </c>
      <c r="T34" s="1"/>
      <c r="U34" s="24"/>
      <c r="V34" s="35">
        <v>46</v>
      </c>
      <c r="W34" s="1">
        <v>4</v>
      </c>
      <c r="X34" s="1">
        <v>4</v>
      </c>
      <c r="Y34" s="1">
        <v>2</v>
      </c>
      <c r="Z34" s="1">
        <v>2</v>
      </c>
      <c r="AA34" s="1">
        <v>2</v>
      </c>
      <c r="AB34" s="1">
        <v>2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2</v>
      </c>
      <c r="AI34" s="1">
        <v>2</v>
      </c>
      <c r="AJ34" s="1">
        <v>2</v>
      </c>
      <c r="AK34" s="1">
        <v>2</v>
      </c>
      <c r="AL34" s="1">
        <v>2</v>
      </c>
      <c r="AM34" s="1">
        <v>2</v>
      </c>
      <c r="AN34" s="27">
        <v>2</v>
      </c>
      <c r="AO34" s="27"/>
      <c r="AP34" s="27"/>
      <c r="AQ34" s="27"/>
      <c r="AR34" s="27"/>
      <c r="AS34" s="27"/>
      <c r="AT34" s="175" t="s">
        <v>39</v>
      </c>
      <c r="AU34" s="120"/>
      <c r="AV34" s="20">
        <v>40</v>
      </c>
      <c r="AW34" s="20">
        <v>86</v>
      </c>
    </row>
    <row r="35" spans="1:49" ht="16.5" customHeight="1">
      <c r="A35" s="43"/>
      <c r="B35" s="252"/>
      <c r="C35" s="155" t="s">
        <v>193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4</v>
      </c>
      <c r="T35" s="1"/>
      <c r="U35" s="24"/>
      <c r="V35" s="35">
        <v>4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27">
        <v>4</v>
      </c>
      <c r="AO35" s="27"/>
      <c r="AP35" s="27"/>
      <c r="AQ35" s="27"/>
      <c r="AR35" s="27"/>
      <c r="AS35" s="27"/>
      <c r="AT35" s="52"/>
      <c r="AU35" s="120"/>
      <c r="AV35" s="20">
        <v>4</v>
      </c>
      <c r="AW35" s="20">
        <v>8</v>
      </c>
    </row>
    <row r="36" spans="1:49" ht="29.25" customHeight="1">
      <c r="A36" s="43" t="s">
        <v>60</v>
      </c>
      <c r="B36" s="251" t="s">
        <v>192</v>
      </c>
      <c r="C36" s="50" t="s">
        <v>109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52"/>
      <c r="O36" s="52"/>
      <c r="P36" s="52"/>
      <c r="Q36" s="52"/>
      <c r="R36" s="52"/>
      <c r="S36" s="52"/>
      <c r="T36" s="52"/>
      <c r="U36" s="24"/>
      <c r="V36" s="35"/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4</v>
      </c>
      <c r="AH36" s="1">
        <v>4</v>
      </c>
      <c r="AI36" s="1">
        <v>4</v>
      </c>
      <c r="AJ36" s="1">
        <v>4</v>
      </c>
      <c r="AK36" s="1">
        <v>4</v>
      </c>
      <c r="AL36" s="1">
        <v>4</v>
      </c>
      <c r="AM36" s="1">
        <v>4</v>
      </c>
      <c r="AN36" s="1">
        <v>4</v>
      </c>
      <c r="AO36" s="1"/>
      <c r="AP36" s="1"/>
      <c r="AQ36" s="1"/>
      <c r="AR36" s="1"/>
      <c r="AS36" s="1"/>
      <c r="AT36" s="1"/>
      <c r="AU36" s="1"/>
      <c r="AV36" s="20">
        <v>92</v>
      </c>
      <c r="AW36" s="20">
        <v>92</v>
      </c>
    </row>
    <row r="37" spans="1:49" ht="13.5" customHeight="1">
      <c r="A37" s="43"/>
      <c r="B37" s="252"/>
      <c r="C37" s="155" t="s">
        <v>193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52"/>
      <c r="O37" s="52"/>
      <c r="P37" s="52"/>
      <c r="Q37" s="52"/>
      <c r="R37" s="52"/>
      <c r="S37" s="52"/>
      <c r="T37" s="52"/>
      <c r="U37" s="24"/>
      <c r="V37" s="3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v>8</v>
      </c>
      <c r="AO37" s="1"/>
      <c r="AP37" s="1"/>
      <c r="AQ37" s="1"/>
      <c r="AR37" s="1"/>
      <c r="AS37" s="1"/>
      <c r="AT37" s="1"/>
      <c r="AU37" s="1"/>
      <c r="AV37" s="20">
        <v>8</v>
      </c>
      <c r="AW37" s="20">
        <v>8</v>
      </c>
    </row>
    <row r="38" spans="1:49" ht="18.75" customHeight="1">
      <c r="A38" s="43"/>
      <c r="B38" s="255" t="s">
        <v>142</v>
      </c>
      <c r="C38" s="138" t="s">
        <v>143</v>
      </c>
      <c r="D38" s="21">
        <v>8</v>
      </c>
      <c r="E38" s="20">
        <v>8</v>
      </c>
      <c r="F38" s="20">
        <v>8</v>
      </c>
      <c r="G38" s="20">
        <v>8</v>
      </c>
      <c r="H38" s="20">
        <v>8</v>
      </c>
      <c r="I38" s="20">
        <v>8</v>
      </c>
      <c r="J38" s="20">
        <v>8</v>
      </c>
      <c r="K38" s="20">
        <v>6</v>
      </c>
      <c r="L38" s="20">
        <v>8</v>
      </c>
      <c r="M38" s="20">
        <v>6</v>
      </c>
      <c r="N38" s="20">
        <v>6</v>
      </c>
      <c r="O38" s="20">
        <v>8</v>
      </c>
      <c r="P38" s="20">
        <v>6</v>
      </c>
      <c r="Q38" s="20">
        <v>8</v>
      </c>
      <c r="R38" s="20">
        <v>8</v>
      </c>
      <c r="S38" s="20">
        <v>8</v>
      </c>
      <c r="T38" s="28"/>
      <c r="U38" s="24"/>
      <c r="V38" s="35">
        <v>120</v>
      </c>
      <c r="W38" s="20">
        <v>12</v>
      </c>
      <c r="X38" s="20">
        <v>12</v>
      </c>
      <c r="Y38" s="20">
        <v>14</v>
      </c>
      <c r="Z38" s="20">
        <v>16</v>
      </c>
      <c r="AA38" s="20">
        <v>16</v>
      </c>
      <c r="AB38" s="20">
        <v>16</v>
      </c>
      <c r="AC38" s="20">
        <v>16</v>
      </c>
      <c r="AD38" s="20">
        <v>16</v>
      </c>
      <c r="AE38" s="20">
        <v>16</v>
      </c>
      <c r="AF38" s="20">
        <v>16</v>
      </c>
      <c r="AG38" s="20">
        <v>18</v>
      </c>
      <c r="AH38" s="20">
        <v>18</v>
      </c>
      <c r="AI38" s="20">
        <v>18</v>
      </c>
      <c r="AJ38" s="20">
        <v>18</v>
      </c>
      <c r="AK38" s="20">
        <v>20</v>
      </c>
      <c r="AL38" s="20">
        <v>20</v>
      </c>
      <c r="AM38" s="20">
        <v>22</v>
      </c>
      <c r="AN38" s="20">
        <v>24</v>
      </c>
      <c r="AO38" s="20"/>
      <c r="AP38" s="28"/>
      <c r="AQ38" s="28"/>
      <c r="AR38" s="28"/>
      <c r="AS38" s="28"/>
      <c r="AT38" s="28"/>
      <c r="AU38" s="28"/>
      <c r="AV38" s="20">
        <v>488</v>
      </c>
      <c r="AW38" s="20"/>
    </row>
    <row r="39" spans="1:49" ht="13.5" customHeight="1">
      <c r="A39" s="43"/>
      <c r="B39" s="256"/>
      <c r="C39" s="138" t="s">
        <v>193</v>
      </c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>
        <v>10</v>
      </c>
      <c r="T39" s="28"/>
      <c r="U39" s="24"/>
      <c r="V39" s="35">
        <v>10</v>
      </c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>
        <v>30</v>
      </c>
      <c r="AO39" s="20"/>
      <c r="AP39" s="28"/>
      <c r="AQ39" s="28"/>
      <c r="AR39" s="28"/>
      <c r="AS39" s="28"/>
      <c r="AT39" s="28"/>
      <c r="AU39" s="28"/>
      <c r="AV39" s="20">
        <v>30</v>
      </c>
      <c r="AW39" s="20">
        <v>40</v>
      </c>
    </row>
    <row r="40" spans="1:49" ht="17.25" customHeight="1">
      <c r="A40" s="43"/>
      <c r="B40" s="251" t="s">
        <v>144</v>
      </c>
      <c r="C40" s="50" t="s">
        <v>113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52"/>
      <c r="O40" s="52"/>
      <c r="P40" s="52"/>
      <c r="Q40" s="52"/>
      <c r="R40" s="52"/>
      <c r="S40" s="52"/>
      <c r="T40" s="52"/>
      <c r="U40" s="24"/>
      <c r="V40" s="35">
        <v>76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v>194</v>
      </c>
      <c r="AO40" s="1"/>
      <c r="AP40" s="1"/>
      <c r="AQ40" s="1"/>
      <c r="AR40" s="1"/>
      <c r="AS40" s="1"/>
      <c r="AT40" s="1"/>
      <c r="AU40" s="1"/>
      <c r="AV40" s="20">
        <v>194</v>
      </c>
      <c r="AW40" s="20">
        <v>270</v>
      </c>
    </row>
    <row r="41" spans="1:49" ht="16.5" customHeight="1">
      <c r="A41" s="43"/>
      <c r="B41" s="252"/>
      <c r="C41" s="155" t="s">
        <v>193</v>
      </c>
      <c r="D41" s="2"/>
      <c r="E41" s="1"/>
      <c r="F41" s="1"/>
      <c r="G41" s="1"/>
      <c r="H41" s="1"/>
      <c r="I41" s="1"/>
      <c r="J41" s="1"/>
      <c r="K41" s="1"/>
      <c r="L41" s="1"/>
      <c r="M41" s="1"/>
      <c r="N41" s="52"/>
      <c r="O41" s="52"/>
      <c r="P41" s="52"/>
      <c r="Q41" s="52"/>
      <c r="R41" s="52"/>
      <c r="S41" s="52">
        <v>6</v>
      </c>
      <c r="T41" s="52"/>
      <c r="U41" s="24"/>
      <c r="V41" s="35">
        <v>6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>
        <v>20</v>
      </c>
      <c r="AO41" s="1"/>
      <c r="AP41" s="1"/>
      <c r="AQ41" s="1"/>
      <c r="AR41" s="1"/>
      <c r="AS41" s="1"/>
      <c r="AT41" s="1"/>
      <c r="AU41" s="1"/>
      <c r="AV41" s="20">
        <v>20</v>
      </c>
      <c r="AW41" s="20">
        <v>26</v>
      </c>
    </row>
    <row r="42" spans="1:49" ht="33" customHeight="1">
      <c r="A42" s="43" t="s">
        <v>61</v>
      </c>
      <c r="B42" s="251" t="s">
        <v>84</v>
      </c>
      <c r="C42" s="50" t="s">
        <v>145</v>
      </c>
      <c r="D42" s="2">
        <v>4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6</v>
      </c>
      <c r="K42" s="1">
        <v>4</v>
      </c>
      <c r="L42" s="1">
        <v>6</v>
      </c>
      <c r="M42" s="1">
        <v>4</v>
      </c>
      <c r="N42" s="1">
        <v>4</v>
      </c>
      <c r="O42" s="1">
        <v>6</v>
      </c>
      <c r="P42" s="1">
        <v>4</v>
      </c>
      <c r="Q42" s="1">
        <v>6</v>
      </c>
      <c r="R42" s="1">
        <v>6</v>
      </c>
      <c r="S42" s="1">
        <v>6</v>
      </c>
      <c r="T42" s="1"/>
      <c r="U42" s="24"/>
      <c r="V42" s="35">
        <v>76</v>
      </c>
      <c r="W42" s="1">
        <v>8</v>
      </c>
      <c r="X42" s="1">
        <v>8</v>
      </c>
      <c r="Y42" s="1">
        <v>10</v>
      </c>
      <c r="Z42" s="1">
        <v>12</v>
      </c>
      <c r="AA42" s="1">
        <v>12</v>
      </c>
      <c r="AB42" s="1">
        <v>10</v>
      </c>
      <c r="AC42" s="1">
        <v>10</v>
      </c>
      <c r="AD42" s="1">
        <v>10</v>
      </c>
      <c r="AE42" s="1">
        <v>10</v>
      </c>
      <c r="AF42" s="1">
        <v>10</v>
      </c>
      <c r="AG42" s="1">
        <v>10</v>
      </c>
      <c r="AH42" s="1">
        <v>10</v>
      </c>
      <c r="AI42" s="1">
        <v>10</v>
      </c>
      <c r="AJ42" s="1">
        <v>10</v>
      </c>
      <c r="AK42" s="1">
        <v>12</v>
      </c>
      <c r="AL42" s="1">
        <v>14</v>
      </c>
      <c r="AM42" s="1">
        <v>14</v>
      </c>
      <c r="AN42" s="1">
        <v>12</v>
      </c>
      <c r="AO42" s="1">
        <v>18</v>
      </c>
      <c r="AP42" s="1"/>
      <c r="AQ42" s="1"/>
      <c r="AR42" s="1"/>
      <c r="AS42" s="1"/>
      <c r="AT42" s="1"/>
      <c r="AU42" s="1"/>
      <c r="AV42" s="20">
        <v>194</v>
      </c>
      <c r="AW42" s="20">
        <v>288</v>
      </c>
    </row>
    <row r="43" spans="1:49" ht="15" customHeight="1">
      <c r="A43" s="43"/>
      <c r="B43" s="252"/>
      <c r="C43" s="155" t="s">
        <v>193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6</v>
      </c>
      <c r="T43" s="2"/>
      <c r="U43" s="149"/>
      <c r="V43" s="35">
        <v>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>
        <v>20</v>
      </c>
      <c r="AO43" s="1"/>
      <c r="AP43" s="1"/>
      <c r="AQ43" s="1"/>
      <c r="AR43" s="1"/>
      <c r="AS43" s="1"/>
      <c r="AT43" s="1"/>
      <c r="AU43" s="1"/>
      <c r="AV43" s="20">
        <v>20</v>
      </c>
      <c r="AW43" s="20">
        <v>26</v>
      </c>
    </row>
    <row r="44" spans="1:49" ht="44.25" customHeight="1">
      <c r="A44" s="47"/>
      <c r="B44" s="253" t="s">
        <v>89</v>
      </c>
      <c r="C44" s="56" t="s">
        <v>116</v>
      </c>
      <c r="D44" s="109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31"/>
      <c r="V44" s="35"/>
      <c r="W44" s="109">
        <v>2</v>
      </c>
      <c r="X44" s="109">
        <v>2</v>
      </c>
      <c r="Y44" s="109">
        <v>2</v>
      </c>
      <c r="Z44" s="109">
        <v>2</v>
      </c>
      <c r="AA44" s="109">
        <v>2</v>
      </c>
      <c r="AB44" s="109">
        <v>4</v>
      </c>
      <c r="AC44" s="109">
        <v>4</v>
      </c>
      <c r="AD44" s="109">
        <v>2</v>
      </c>
      <c r="AE44" s="109">
        <v>2</v>
      </c>
      <c r="AF44" s="109">
        <v>2</v>
      </c>
      <c r="AG44" s="109">
        <v>4</v>
      </c>
      <c r="AH44" s="109">
        <v>4</v>
      </c>
      <c r="AI44" s="109">
        <v>4</v>
      </c>
      <c r="AJ44" s="109">
        <v>4</v>
      </c>
      <c r="AK44" s="109">
        <v>4</v>
      </c>
      <c r="AL44" s="109">
        <v>4</v>
      </c>
      <c r="AM44" s="109">
        <v>4</v>
      </c>
      <c r="AN44" s="109">
        <v>4</v>
      </c>
      <c r="AO44" s="109"/>
      <c r="AP44" s="109"/>
      <c r="AQ44" s="109"/>
      <c r="AR44" s="109"/>
      <c r="AS44" s="109"/>
      <c r="AT44" s="109"/>
      <c r="AU44" s="109"/>
      <c r="AV44" s="20">
        <v>56</v>
      </c>
      <c r="AW44" s="20">
        <v>56</v>
      </c>
    </row>
    <row r="45" spans="1:49" ht="13.5" customHeight="1">
      <c r="A45" s="47"/>
      <c r="B45" s="254"/>
      <c r="C45" s="155" t="s">
        <v>193</v>
      </c>
      <c r="D45" s="109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31"/>
      <c r="V45" s="35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>
        <v>6</v>
      </c>
      <c r="AO45" s="109"/>
      <c r="AP45" s="109"/>
      <c r="AQ45" s="109"/>
      <c r="AR45" s="109"/>
      <c r="AS45" s="109"/>
      <c r="AT45" s="109"/>
      <c r="AU45" s="109"/>
      <c r="AV45" s="20">
        <v>6</v>
      </c>
      <c r="AW45" s="20">
        <v>6</v>
      </c>
    </row>
    <row r="46" spans="1:49" ht="18.75">
      <c r="A46" s="47"/>
      <c r="B46" s="132" t="s">
        <v>90</v>
      </c>
      <c r="C46" s="56" t="s">
        <v>35</v>
      </c>
      <c r="D46" s="109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31"/>
      <c r="V46" s="37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24">
        <v>18</v>
      </c>
      <c r="AP46" s="108">
        <v>36</v>
      </c>
      <c r="AQ46" s="123">
        <v>18</v>
      </c>
      <c r="AR46" s="109"/>
      <c r="AS46" s="109"/>
      <c r="AT46" s="122"/>
      <c r="AU46" s="27"/>
      <c r="AV46" s="20">
        <v>72</v>
      </c>
      <c r="AW46" s="20">
        <v>72</v>
      </c>
    </row>
    <row r="47" spans="1:49" ht="15.75">
      <c r="A47" s="46" t="s">
        <v>62</v>
      </c>
      <c r="B47" s="132" t="s">
        <v>102</v>
      </c>
      <c r="C47" s="56" t="s">
        <v>104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1"/>
      <c r="U47" s="24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20"/>
      <c r="AW47" s="20"/>
    </row>
    <row r="48" spans="1:49" ht="33" customHeight="1">
      <c r="A48" s="46" t="s">
        <v>63</v>
      </c>
      <c r="B48" s="253" t="s">
        <v>103</v>
      </c>
      <c r="C48" s="56" t="s">
        <v>194</v>
      </c>
      <c r="D48" s="1">
        <v>4</v>
      </c>
      <c r="E48" s="1">
        <v>4</v>
      </c>
      <c r="F48" s="1">
        <v>4</v>
      </c>
      <c r="G48" s="1">
        <v>4</v>
      </c>
      <c r="H48" s="1">
        <v>4</v>
      </c>
      <c r="I48" s="1">
        <v>4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27">
        <v>2</v>
      </c>
      <c r="Q48" s="27">
        <v>2</v>
      </c>
      <c r="R48" s="27">
        <v>2</v>
      </c>
      <c r="S48" s="27">
        <v>2</v>
      </c>
      <c r="T48" s="27"/>
      <c r="U48" s="24"/>
      <c r="V48" s="38">
        <v>44</v>
      </c>
      <c r="W48" s="1">
        <v>2</v>
      </c>
      <c r="X48" s="1">
        <v>2</v>
      </c>
      <c r="Y48" s="1">
        <v>2</v>
      </c>
      <c r="Z48" s="1">
        <v>2</v>
      </c>
      <c r="AA48" s="1">
        <v>2</v>
      </c>
      <c r="AB48" s="1">
        <v>2</v>
      </c>
      <c r="AC48" s="1">
        <v>2</v>
      </c>
      <c r="AD48" s="1">
        <v>4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J48" s="1">
        <v>4</v>
      </c>
      <c r="AK48" s="1">
        <v>4</v>
      </c>
      <c r="AL48" s="1">
        <v>2</v>
      </c>
      <c r="AM48" s="1">
        <v>4</v>
      </c>
      <c r="AN48" s="1">
        <v>6</v>
      </c>
      <c r="AO48" s="1"/>
      <c r="AP48" s="1"/>
      <c r="AQ48" s="1"/>
      <c r="AR48" s="1"/>
      <c r="AS48" s="1"/>
      <c r="AT48" s="1"/>
      <c r="AU48" s="1"/>
      <c r="AV48" s="20">
        <v>58</v>
      </c>
      <c r="AW48" s="20">
        <v>102</v>
      </c>
    </row>
    <row r="49" spans="1:49" ht="22.5" customHeight="1">
      <c r="A49" s="46"/>
      <c r="B49" s="254"/>
      <c r="C49" s="157" t="s">
        <v>193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7"/>
      <c r="Q49" s="27"/>
      <c r="R49" s="27"/>
      <c r="S49" s="27">
        <v>4</v>
      </c>
      <c r="T49" s="27"/>
      <c r="U49" s="24"/>
      <c r="V49" s="38">
        <v>4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>
        <v>4</v>
      </c>
      <c r="AO49" s="1"/>
      <c r="AP49" s="1"/>
      <c r="AQ49" s="1"/>
      <c r="AR49" s="1"/>
      <c r="AS49" s="1"/>
      <c r="AT49" s="1"/>
      <c r="AU49" s="1"/>
      <c r="AV49" s="20">
        <v>4</v>
      </c>
      <c r="AW49" s="20">
        <v>8</v>
      </c>
    </row>
    <row r="50" spans="1:49" ht="22.5" customHeight="1">
      <c r="A50" s="46"/>
      <c r="B50" s="152" t="s">
        <v>195</v>
      </c>
      <c r="C50" s="56" t="s">
        <v>35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7"/>
      <c r="Q50" s="27"/>
      <c r="R50" s="27"/>
      <c r="S50" s="27"/>
      <c r="T50" s="27"/>
      <c r="U50" s="24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v>72</v>
      </c>
      <c r="AO50" s="1"/>
      <c r="AP50" s="1"/>
      <c r="AQ50" s="1"/>
      <c r="AR50" s="1"/>
      <c r="AS50" s="1"/>
      <c r="AT50" s="1"/>
      <c r="AU50" s="1"/>
      <c r="AV50" s="20">
        <v>72</v>
      </c>
      <c r="AW50" s="20">
        <v>72</v>
      </c>
    </row>
    <row r="51" spans="1:49" ht="22.5" customHeight="1">
      <c r="A51" s="46"/>
      <c r="B51" s="154" t="s">
        <v>224</v>
      </c>
      <c r="C51" s="56" t="s">
        <v>225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7"/>
      <c r="Q51" s="27"/>
      <c r="R51" s="27"/>
      <c r="S51" s="27"/>
      <c r="T51" s="27"/>
      <c r="U51" s="24"/>
      <c r="V51" s="3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74" t="s">
        <v>39</v>
      </c>
      <c r="AU51" s="1"/>
      <c r="AV51" s="20"/>
      <c r="AW51" s="20"/>
    </row>
    <row r="52" spans="1:49" ht="22.5" customHeight="1">
      <c r="A52" s="46" t="s">
        <v>64</v>
      </c>
      <c r="B52" s="132" t="s">
        <v>131</v>
      </c>
      <c r="C52" s="56" t="s">
        <v>104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7"/>
      <c r="Q52" s="27"/>
      <c r="R52" s="27"/>
      <c r="S52" s="27"/>
      <c r="T52" s="27"/>
      <c r="U52" s="24"/>
      <c r="V52" s="3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86"/>
      <c r="AR52" s="186"/>
      <c r="AS52" s="185">
        <v>36</v>
      </c>
      <c r="AT52" s="186"/>
      <c r="AU52" s="1"/>
      <c r="AV52" s="20">
        <v>36</v>
      </c>
      <c r="AW52" s="20">
        <v>36</v>
      </c>
    </row>
    <row r="53" spans="1:49" ht="22.5" customHeight="1">
      <c r="A53" s="42" t="s">
        <v>65</v>
      </c>
      <c r="B53" s="249" t="s">
        <v>37</v>
      </c>
      <c r="C53" s="250"/>
      <c r="D53" s="16">
        <v>36</v>
      </c>
      <c r="E53" s="16">
        <v>36</v>
      </c>
      <c r="F53" s="16">
        <v>36</v>
      </c>
      <c r="G53" s="16">
        <v>36</v>
      </c>
      <c r="H53" s="16">
        <v>36</v>
      </c>
      <c r="I53" s="16">
        <v>36</v>
      </c>
      <c r="J53" s="16">
        <v>36</v>
      </c>
      <c r="K53" s="16">
        <v>36</v>
      </c>
      <c r="L53" s="16">
        <v>36</v>
      </c>
      <c r="M53" s="16">
        <v>36</v>
      </c>
      <c r="N53" s="16">
        <v>36</v>
      </c>
      <c r="O53" s="16">
        <v>36</v>
      </c>
      <c r="P53" s="16">
        <v>36</v>
      </c>
      <c r="Q53" s="16">
        <v>36</v>
      </c>
      <c r="R53" s="16">
        <v>36</v>
      </c>
      <c r="S53" s="16">
        <v>36</v>
      </c>
      <c r="T53" s="16"/>
      <c r="U53" s="23"/>
      <c r="V53" s="23">
        <f>SUM(V10+V20+V26+V38)</f>
        <v>576</v>
      </c>
      <c r="W53" s="16">
        <v>36</v>
      </c>
      <c r="X53" s="16">
        <v>36</v>
      </c>
      <c r="Y53" s="16">
        <v>36</v>
      </c>
      <c r="Z53" s="16">
        <v>36</v>
      </c>
      <c r="AA53" s="16">
        <v>36</v>
      </c>
      <c r="AB53" s="16">
        <v>36</v>
      </c>
      <c r="AC53" s="16">
        <v>36</v>
      </c>
      <c r="AD53" s="16">
        <v>36</v>
      </c>
      <c r="AE53" s="16">
        <v>36</v>
      </c>
      <c r="AF53" s="16">
        <v>36</v>
      </c>
      <c r="AG53" s="16">
        <v>36</v>
      </c>
      <c r="AH53" s="16">
        <v>36</v>
      </c>
      <c r="AI53" s="16">
        <v>36</v>
      </c>
      <c r="AJ53" s="16">
        <v>36</v>
      </c>
      <c r="AK53" s="16">
        <v>36</v>
      </c>
      <c r="AL53" s="16">
        <v>36</v>
      </c>
      <c r="AM53" s="16">
        <v>36</v>
      </c>
      <c r="AN53" s="16">
        <v>36</v>
      </c>
      <c r="AO53" s="16"/>
      <c r="AP53" s="16"/>
      <c r="AQ53" s="16"/>
      <c r="AR53" s="16"/>
      <c r="AS53" s="16"/>
      <c r="AT53" s="16"/>
      <c r="AU53" s="16"/>
      <c r="AV53" s="16">
        <f>SUM(AV10+AV26+AV38)</f>
        <v>828</v>
      </c>
      <c r="AW53" s="20">
        <v>1242</v>
      </c>
    </row>
    <row r="54" spans="1:49" ht="22.5" customHeight="1">
      <c r="A54" s="42"/>
      <c r="B54" s="207" t="s">
        <v>233</v>
      </c>
      <c r="C54" s="208"/>
      <c r="D54" s="18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3"/>
      <c r="V54" s="23">
        <f>SUM(V11+V15+V17+V19+V21+V23+V25+V27+V29+V31+V33+V35+V39+V41+V43+V49)</f>
        <v>110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>
        <f>SUM(AV11+AV13+AV17+AV19+AV27+AV29+AV31+AV33+AV35+AV37+AV39+AV41+AV43+AV45+AV49)</f>
        <v>144</v>
      </c>
      <c r="AW54" s="20">
        <f>SUM(V54+AV54)</f>
        <v>254</v>
      </c>
    </row>
    <row r="55" spans="1:49" ht="22.5" customHeight="1">
      <c r="A55" s="42"/>
      <c r="B55" s="209" t="s">
        <v>234</v>
      </c>
      <c r="C55" s="210"/>
      <c r="D55" s="184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3"/>
      <c r="V55" s="23">
        <f>SUM(V53+V54)</f>
        <v>686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>
        <f>SUM(AV53+AV54)</f>
        <v>972</v>
      </c>
      <c r="AW55" s="20">
        <f>SUM(V55+AV55)</f>
        <v>1658</v>
      </c>
    </row>
    <row r="56" spans="1:49" ht="28.5" customHeight="1"/>
    <row r="57" spans="1:49" ht="12.75" customHeight="1"/>
    <row r="58" spans="1:49" ht="20.25" customHeight="1"/>
    <row r="59" spans="1:49" ht="31.5" customHeight="1"/>
    <row r="60" spans="1:49" ht="33" customHeight="1"/>
    <row r="61" spans="1:49" ht="24" customHeight="1"/>
    <row r="62" spans="1:49" ht="23.25" customHeight="1"/>
    <row r="63" spans="1:49" ht="21" customHeight="1"/>
    <row r="64" spans="1:49" ht="22.5" customHeight="1"/>
    <row r="65" ht="19.5" customHeight="1"/>
  </sheetData>
  <mergeCells count="45">
    <mergeCell ref="B18:B19"/>
    <mergeCell ref="B22:B23"/>
    <mergeCell ref="B53:C53"/>
    <mergeCell ref="B36:B37"/>
    <mergeCell ref="B40:B41"/>
    <mergeCell ref="B42:B43"/>
    <mergeCell ref="B44:B45"/>
    <mergeCell ref="B24:B25"/>
    <mergeCell ref="B28:B29"/>
    <mergeCell ref="B30:B31"/>
    <mergeCell ref="B32:B33"/>
    <mergeCell ref="B34:B35"/>
    <mergeCell ref="B20:B21"/>
    <mergeCell ref="B26:B27"/>
    <mergeCell ref="B38:B39"/>
    <mergeCell ref="B48:B49"/>
    <mergeCell ref="H3:H5"/>
    <mergeCell ref="D3:G3"/>
    <mergeCell ref="I3:K3"/>
    <mergeCell ref="B14:B15"/>
    <mergeCell ref="B16:B17"/>
    <mergeCell ref="B12:B13"/>
    <mergeCell ref="B3:B9"/>
    <mergeCell ref="B10:B11"/>
    <mergeCell ref="Y3:Y5"/>
    <mergeCell ref="U3:U5"/>
    <mergeCell ref="L3:L5"/>
    <mergeCell ref="Q3:T3"/>
    <mergeCell ref="M3:P3"/>
    <mergeCell ref="B54:C54"/>
    <mergeCell ref="B55:C55"/>
    <mergeCell ref="AW3:AW5"/>
    <mergeCell ref="C3:C9"/>
    <mergeCell ref="V3:X3"/>
    <mergeCell ref="Z3:AB3"/>
    <mergeCell ref="AD3:AG3"/>
    <mergeCell ref="AI3:AK3"/>
    <mergeCell ref="AV3:AV5"/>
    <mergeCell ref="AN3:AQ3"/>
    <mergeCell ref="AR3:AU3"/>
    <mergeCell ref="D6:AV6"/>
    <mergeCell ref="D8:AV8"/>
    <mergeCell ref="AL3:AM5"/>
    <mergeCell ref="AH3:AH5"/>
    <mergeCell ref="AC3:AC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5" max="49" man="1"/>
  </rowBreaks>
  <colBreaks count="2" manualBreakCount="2">
    <brk id="1" max="32" man="1"/>
    <brk id="4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52"/>
  <sheetViews>
    <sheetView zoomScale="60" zoomScaleNormal="60" workbookViewId="0">
      <selection activeCell="B48" sqref="B48:C48"/>
    </sheetView>
  </sheetViews>
  <sheetFormatPr defaultRowHeight="15"/>
  <cols>
    <col min="1" max="1" width="170.85546875" customWidth="1"/>
    <col min="2" max="2" width="16" customWidth="1"/>
    <col min="3" max="3" width="34.85546875" customWidth="1"/>
    <col min="4" max="4" width="5" customWidth="1"/>
    <col min="5" max="5" width="4" customWidth="1"/>
    <col min="6" max="6" width="3.7109375" customWidth="1"/>
    <col min="7" max="7" width="4.140625" customWidth="1"/>
    <col min="8" max="8" width="4.28515625" customWidth="1"/>
    <col min="9" max="9" width="3.7109375" customWidth="1"/>
    <col min="10" max="10" width="4.140625" customWidth="1"/>
    <col min="11" max="13" width="4.42578125" customWidth="1"/>
    <col min="14" max="14" width="3.5703125" customWidth="1"/>
    <col min="15" max="16" width="3.85546875" customWidth="1"/>
    <col min="17" max="17" width="4" customWidth="1"/>
    <col min="18" max="18" width="4.140625" customWidth="1"/>
    <col min="19" max="19" width="4" customWidth="1"/>
    <col min="20" max="20" width="5.140625" customWidth="1"/>
    <col min="21" max="21" width="5" customWidth="1"/>
    <col min="22" max="22" width="5.140625" customWidth="1"/>
    <col min="23" max="23" width="3.710937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9" width="4.5703125" customWidth="1"/>
    <col min="30" max="30" width="4.28515625" customWidth="1"/>
    <col min="31" max="31" width="3.5703125" customWidth="1"/>
    <col min="32" max="32" width="3.85546875" customWidth="1"/>
    <col min="33" max="33" width="4.28515625" customWidth="1"/>
    <col min="34" max="34" width="4" customWidth="1"/>
    <col min="35" max="35" width="3.7109375" customWidth="1"/>
    <col min="36" max="36" width="3.85546875" customWidth="1"/>
    <col min="37" max="37" width="4.42578125" customWidth="1"/>
    <col min="38" max="38" width="4.28515625" customWidth="1"/>
    <col min="39" max="39" width="4" customWidth="1"/>
    <col min="40" max="40" width="3.7109375" customWidth="1"/>
    <col min="41" max="41" width="4.140625" customWidth="1"/>
    <col min="42" max="42" width="3.85546875" customWidth="1"/>
    <col min="43" max="43" width="4.28515625" customWidth="1"/>
    <col min="44" max="44" width="4.42578125" customWidth="1"/>
    <col min="45" max="45" width="5.5703125" customWidth="1"/>
    <col min="46" max="46" width="6.42578125" customWidth="1"/>
  </cols>
  <sheetData>
    <row r="1" spans="1:48" ht="15.75">
      <c r="A1" s="39" t="s">
        <v>46</v>
      </c>
      <c r="B1" s="17" t="s">
        <v>45</v>
      </c>
    </row>
    <row r="2" spans="1:48" ht="12" customHeight="1">
      <c r="A2" s="39" t="s">
        <v>47</v>
      </c>
    </row>
    <row r="3" spans="1:48" ht="15" customHeight="1">
      <c r="A3" s="39" t="s">
        <v>48</v>
      </c>
      <c r="B3" s="244" t="s">
        <v>0</v>
      </c>
      <c r="C3" s="214" t="s">
        <v>1</v>
      </c>
      <c r="D3" s="217" t="s">
        <v>2</v>
      </c>
      <c r="E3" s="218"/>
      <c r="F3" s="218"/>
      <c r="G3" s="219"/>
      <c r="H3" s="235" t="s">
        <v>202</v>
      </c>
      <c r="I3" s="217" t="s">
        <v>4</v>
      </c>
      <c r="J3" s="218"/>
      <c r="K3" s="219"/>
      <c r="L3" s="235" t="s">
        <v>203</v>
      </c>
      <c r="M3" s="217" t="s">
        <v>6</v>
      </c>
      <c r="N3" s="218"/>
      <c r="O3" s="218"/>
      <c r="P3" s="219"/>
      <c r="Q3" s="217" t="s">
        <v>7</v>
      </c>
      <c r="R3" s="218"/>
      <c r="S3" s="218"/>
      <c r="T3" s="219"/>
      <c r="U3" s="235" t="s">
        <v>204</v>
      </c>
      <c r="V3" s="217" t="s">
        <v>9</v>
      </c>
      <c r="W3" s="218"/>
      <c r="X3" s="219"/>
      <c r="Y3" s="235" t="s">
        <v>205</v>
      </c>
      <c r="Z3" s="220" t="s">
        <v>12</v>
      </c>
      <c r="AA3" s="221"/>
      <c r="AB3" s="222"/>
      <c r="AC3" s="235" t="s">
        <v>206</v>
      </c>
      <c r="AD3" s="220" t="s">
        <v>14</v>
      </c>
      <c r="AE3" s="221"/>
      <c r="AF3" s="221"/>
      <c r="AG3" s="222"/>
      <c r="AH3" s="232" t="s">
        <v>207</v>
      </c>
      <c r="AI3" s="220" t="s">
        <v>15</v>
      </c>
      <c r="AJ3" s="221"/>
      <c r="AK3" s="222"/>
      <c r="AL3" s="235" t="s">
        <v>208</v>
      </c>
      <c r="AM3" s="220" t="s">
        <v>16</v>
      </c>
      <c r="AN3" s="221"/>
      <c r="AO3" s="221"/>
      <c r="AP3" s="222"/>
      <c r="AQ3" s="220" t="s">
        <v>17</v>
      </c>
      <c r="AR3" s="221"/>
      <c r="AS3" s="221"/>
      <c r="AT3" s="222"/>
      <c r="AU3" s="211" t="s">
        <v>38</v>
      </c>
      <c r="AV3" s="211" t="s">
        <v>18</v>
      </c>
    </row>
    <row r="4" spans="1:48" ht="23.25" customHeight="1">
      <c r="A4" s="39" t="s">
        <v>49</v>
      </c>
      <c r="B4" s="245"/>
      <c r="C4" s="215"/>
      <c r="D4" s="54">
        <v>28</v>
      </c>
      <c r="E4" s="4">
        <v>4</v>
      </c>
      <c r="F4" s="4">
        <v>1</v>
      </c>
      <c r="G4" s="53">
        <v>18</v>
      </c>
      <c r="H4" s="236"/>
      <c r="I4" s="4">
        <v>2</v>
      </c>
      <c r="J4" s="4">
        <v>9</v>
      </c>
      <c r="K4" s="54">
        <v>16</v>
      </c>
      <c r="L4" s="236"/>
      <c r="M4" s="4">
        <v>30</v>
      </c>
      <c r="N4" s="4">
        <v>6</v>
      </c>
      <c r="O4" s="4">
        <v>13</v>
      </c>
      <c r="P4" s="53">
        <v>20</v>
      </c>
      <c r="Q4" s="4">
        <v>27</v>
      </c>
      <c r="R4" s="4">
        <v>4</v>
      </c>
      <c r="S4" s="4">
        <v>11</v>
      </c>
      <c r="T4" s="4">
        <v>18</v>
      </c>
      <c r="U4" s="236"/>
      <c r="V4" s="4">
        <v>1</v>
      </c>
      <c r="W4" s="4">
        <v>8</v>
      </c>
      <c r="X4" s="4">
        <v>15</v>
      </c>
      <c r="Y4" s="236"/>
      <c r="Z4" s="12">
        <v>29</v>
      </c>
      <c r="AA4" s="12">
        <v>5</v>
      </c>
      <c r="AB4" s="10">
        <v>12</v>
      </c>
      <c r="AC4" s="236"/>
      <c r="AD4" s="1">
        <v>26</v>
      </c>
      <c r="AE4" s="1">
        <v>4</v>
      </c>
      <c r="AF4" s="1">
        <v>11</v>
      </c>
      <c r="AG4" s="1">
        <v>18</v>
      </c>
      <c r="AH4" s="233"/>
      <c r="AI4" s="1">
        <v>1</v>
      </c>
      <c r="AJ4" s="1">
        <v>8</v>
      </c>
      <c r="AK4" s="1">
        <v>15</v>
      </c>
      <c r="AL4" s="236"/>
      <c r="AM4" s="1">
        <v>29</v>
      </c>
      <c r="AN4" s="1">
        <v>6</v>
      </c>
      <c r="AO4" s="1">
        <v>13</v>
      </c>
      <c r="AP4" s="1">
        <v>20</v>
      </c>
      <c r="AQ4" s="1">
        <v>27</v>
      </c>
      <c r="AR4" s="1">
        <v>3</v>
      </c>
      <c r="AS4" s="1">
        <v>10</v>
      </c>
      <c r="AT4" s="1">
        <v>17</v>
      </c>
      <c r="AU4" s="212"/>
      <c r="AV4" s="212"/>
    </row>
    <row r="5" spans="1:48" ht="18" customHeight="1">
      <c r="A5" s="40"/>
      <c r="B5" s="245"/>
      <c r="C5" s="215"/>
      <c r="D5" s="5">
        <v>3</v>
      </c>
      <c r="E5" s="6">
        <v>10</v>
      </c>
      <c r="F5" s="6">
        <v>17</v>
      </c>
      <c r="G5" s="7">
        <v>24</v>
      </c>
      <c r="H5" s="237"/>
      <c r="I5" s="6">
        <v>8</v>
      </c>
      <c r="J5" s="6">
        <v>15</v>
      </c>
      <c r="K5" s="5">
        <v>22</v>
      </c>
      <c r="L5" s="237"/>
      <c r="M5" s="6">
        <v>5</v>
      </c>
      <c r="N5" s="6">
        <v>12</v>
      </c>
      <c r="O5" s="6">
        <v>19</v>
      </c>
      <c r="P5" s="7">
        <v>26</v>
      </c>
      <c r="Q5" s="6">
        <v>3</v>
      </c>
      <c r="R5" s="6">
        <v>10</v>
      </c>
      <c r="S5" s="6">
        <v>17</v>
      </c>
      <c r="T5" s="6">
        <v>24</v>
      </c>
      <c r="U5" s="237"/>
      <c r="V5" s="6">
        <v>7</v>
      </c>
      <c r="W5" s="6">
        <v>14</v>
      </c>
      <c r="X5" s="6">
        <v>21</v>
      </c>
      <c r="Y5" s="237"/>
      <c r="Z5" s="9">
        <v>4</v>
      </c>
      <c r="AA5" s="9">
        <v>11</v>
      </c>
      <c r="AB5" s="11">
        <v>18</v>
      </c>
      <c r="AC5" s="237"/>
      <c r="AD5" s="1">
        <v>3</v>
      </c>
      <c r="AE5" s="1">
        <v>10</v>
      </c>
      <c r="AF5" s="1">
        <v>17</v>
      </c>
      <c r="AG5" s="1">
        <v>24</v>
      </c>
      <c r="AH5" s="234"/>
      <c r="AI5" s="1">
        <v>7</v>
      </c>
      <c r="AJ5" s="1">
        <v>14</v>
      </c>
      <c r="AK5" s="1">
        <v>21</v>
      </c>
      <c r="AL5" s="237"/>
      <c r="AM5" s="1">
        <v>5</v>
      </c>
      <c r="AN5" s="1">
        <v>12</v>
      </c>
      <c r="AO5" s="1">
        <v>19</v>
      </c>
      <c r="AP5" s="1">
        <v>26</v>
      </c>
      <c r="AQ5" s="1">
        <v>2</v>
      </c>
      <c r="AR5" s="1">
        <v>9</v>
      </c>
      <c r="AS5" s="1">
        <v>16</v>
      </c>
      <c r="AT5" s="1">
        <v>23</v>
      </c>
      <c r="AU5" s="213"/>
      <c r="AV5" s="213"/>
    </row>
    <row r="6" spans="1:48" ht="18.75">
      <c r="A6" s="40"/>
      <c r="B6" s="245"/>
      <c r="C6" s="215"/>
      <c r="D6" s="223" t="s">
        <v>21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5"/>
      <c r="AV6" s="12"/>
    </row>
    <row r="7" spans="1:48" ht="18.75">
      <c r="A7" s="40"/>
      <c r="B7" s="245"/>
      <c r="C7" s="215"/>
      <c r="D7" s="55">
        <v>36</v>
      </c>
      <c r="E7" s="8">
        <v>37</v>
      </c>
      <c r="F7" s="8">
        <v>38</v>
      </c>
      <c r="G7" s="8">
        <v>39</v>
      </c>
      <c r="H7" s="8">
        <v>40</v>
      </c>
      <c r="I7" s="8">
        <v>41</v>
      </c>
      <c r="J7" s="8">
        <v>42</v>
      </c>
      <c r="K7" s="8">
        <v>43</v>
      </c>
      <c r="L7" s="8">
        <v>44</v>
      </c>
      <c r="M7" s="8">
        <v>45</v>
      </c>
      <c r="N7" s="8">
        <v>46</v>
      </c>
      <c r="O7" s="8">
        <v>47</v>
      </c>
      <c r="P7" s="8">
        <v>48</v>
      </c>
      <c r="Q7" s="8">
        <v>49</v>
      </c>
      <c r="R7" s="8">
        <v>50</v>
      </c>
      <c r="S7" s="8">
        <v>51</v>
      </c>
      <c r="T7" s="8">
        <v>52</v>
      </c>
      <c r="U7" s="8">
        <v>1</v>
      </c>
      <c r="V7" s="8">
        <v>2</v>
      </c>
      <c r="W7" s="8">
        <v>3</v>
      </c>
      <c r="X7" s="8">
        <v>4</v>
      </c>
      <c r="Y7" s="1">
        <v>5</v>
      </c>
      <c r="Z7" s="1">
        <v>6</v>
      </c>
      <c r="AA7" s="1">
        <v>7</v>
      </c>
      <c r="AB7" s="1">
        <v>8</v>
      </c>
      <c r="AC7" s="1">
        <v>9</v>
      </c>
      <c r="AD7" s="1">
        <v>10</v>
      </c>
      <c r="AE7" s="1">
        <v>11</v>
      </c>
      <c r="AF7" s="1">
        <v>12</v>
      </c>
      <c r="AG7" s="1">
        <v>13</v>
      </c>
      <c r="AH7" s="1">
        <v>14</v>
      </c>
      <c r="AI7" s="1">
        <v>15</v>
      </c>
      <c r="AJ7" s="1">
        <v>16</v>
      </c>
      <c r="AK7" s="1">
        <v>17</v>
      </c>
      <c r="AL7" s="1">
        <v>18</v>
      </c>
      <c r="AM7" s="1">
        <v>19</v>
      </c>
      <c r="AN7" s="1">
        <v>20</v>
      </c>
      <c r="AO7" s="1">
        <v>21</v>
      </c>
      <c r="AP7" s="1">
        <v>22</v>
      </c>
      <c r="AQ7" s="1">
        <v>23</v>
      </c>
      <c r="AR7" s="1">
        <v>24</v>
      </c>
      <c r="AS7" s="1">
        <v>25</v>
      </c>
      <c r="AT7" s="1">
        <v>26</v>
      </c>
      <c r="AU7" s="1"/>
      <c r="AV7" s="1"/>
    </row>
    <row r="8" spans="1:48" ht="20.25">
      <c r="A8" s="41" t="s">
        <v>50</v>
      </c>
      <c r="B8" s="245"/>
      <c r="C8" s="215"/>
      <c r="D8" s="223" t="s">
        <v>132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5"/>
      <c r="AV8" s="9"/>
    </row>
    <row r="9" spans="1:48" ht="18.75">
      <c r="A9" s="43"/>
      <c r="B9" s="246"/>
      <c r="C9" s="216"/>
      <c r="D9" s="55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29">
        <v>18</v>
      </c>
      <c r="V9" s="29">
        <v>19</v>
      </c>
      <c r="W9" s="8">
        <v>20</v>
      </c>
      <c r="X9" s="8">
        <v>21</v>
      </c>
      <c r="Y9" s="1">
        <v>22</v>
      </c>
      <c r="Z9" s="1">
        <v>23</v>
      </c>
      <c r="AA9" s="1">
        <v>24</v>
      </c>
      <c r="AB9" s="1">
        <v>25</v>
      </c>
      <c r="AC9" s="1">
        <v>26</v>
      </c>
      <c r="AD9" s="1">
        <v>27</v>
      </c>
      <c r="AE9" s="1">
        <v>28</v>
      </c>
      <c r="AF9" s="1">
        <v>29</v>
      </c>
      <c r="AG9" s="1">
        <v>30</v>
      </c>
      <c r="AH9" s="1">
        <v>31</v>
      </c>
      <c r="AI9" s="1">
        <v>32</v>
      </c>
      <c r="AJ9" s="1">
        <v>33</v>
      </c>
      <c r="AK9" s="1">
        <v>34</v>
      </c>
      <c r="AL9" s="1">
        <v>35</v>
      </c>
      <c r="AM9" s="1">
        <v>36</v>
      </c>
      <c r="AN9" s="1">
        <v>37</v>
      </c>
      <c r="AO9" s="1">
        <v>38</v>
      </c>
      <c r="AP9" s="1">
        <v>39</v>
      </c>
      <c r="AQ9" s="1">
        <v>40</v>
      </c>
      <c r="AR9" s="1">
        <v>41</v>
      </c>
      <c r="AS9" s="1">
        <v>42</v>
      </c>
      <c r="AT9" s="1">
        <v>43</v>
      </c>
      <c r="AU9" s="1"/>
      <c r="AV9" s="1"/>
    </row>
    <row r="10" spans="1:48" ht="31.5" customHeight="1">
      <c r="A10" s="43" t="s">
        <v>51</v>
      </c>
      <c r="B10" s="247" t="s">
        <v>146</v>
      </c>
      <c r="C10" s="19" t="s">
        <v>137</v>
      </c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4</v>
      </c>
      <c r="K10" s="16">
        <v>4</v>
      </c>
      <c r="L10" s="16">
        <v>6</v>
      </c>
      <c r="M10" s="16">
        <v>6</v>
      </c>
      <c r="N10" s="16">
        <v>6</v>
      </c>
      <c r="O10" s="16">
        <v>4</v>
      </c>
      <c r="P10" s="16"/>
      <c r="Q10" s="16"/>
      <c r="R10" s="16"/>
      <c r="S10" s="16"/>
      <c r="T10" s="16"/>
      <c r="U10" s="23"/>
      <c r="V10" s="23">
        <v>54</v>
      </c>
      <c r="W10" s="16">
        <v>4</v>
      </c>
      <c r="X10" s="16">
        <v>4</v>
      </c>
      <c r="Y10" s="20">
        <v>4</v>
      </c>
      <c r="Z10" s="20">
        <v>4</v>
      </c>
      <c r="AA10" s="20">
        <v>4</v>
      </c>
      <c r="AB10" s="20">
        <v>4</v>
      </c>
      <c r="AC10" s="20">
        <v>4</v>
      </c>
      <c r="AD10" s="20">
        <v>4</v>
      </c>
      <c r="AE10" s="20">
        <v>4</v>
      </c>
      <c r="AF10" s="20">
        <v>4</v>
      </c>
      <c r="AG10" s="20">
        <v>4</v>
      </c>
      <c r="AH10" s="20">
        <v>4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0</v>
      </c>
      <c r="AO10" s="20">
        <v>0</v>
      </c>
      <c r="AP10" s="20">
        <v>0</v>
      </c>
      <c r="AQ10" s="20"/>
      <c r="AR10" s="20"/>
      <c r="AS10" s="20"/>
      <c r="AT10" s="20"/>
      <c r="AU10" s="20">
        <v>58</v>
      </c>
      <c r="AV10" s="20">
        <v>112</v>
      </c>
    </row>
    <row r="11" spans="1:48" ht="20.25" customHeight="1">
      <c r="A11" s="43"/>
      <c r="B11" s="263"/>
      <c r="C11" s="19" t="s">
        <v>193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4</v>
      </c>
      <c r="P11" s="16"/>
      <c r="Q11" s="16"/>
      <c r="R11" s="16"/>
      <c r="S11" s="16"/>
      <c r="T11" s="16"/>
      <c r="U11" s="23"/>
      <c r="V11" s="23">
        <v>4</v>
      </c>
      <c r="W11" s="16"/>
      <c r="X11" s="1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v>6</v>
      </c>
      <c r="AM11" s="20"/>
      <c r="AN11" s="20"/>
      <c r="AO11" s="20"/>
      <c r="AP11" s="20"/>
      <c r="AQ11" s="20"/>
      <c r="AR11" s="20"/>
      <c r="AS11" s="20"/>
      <c r="AT11" s="20"/>
      <c r="AU11" s="20">
        <v>6</v>
      </c>
      <c r="AV11" s="20">
        <v>10</v>
      </c>
    </row>
    <row r="12" spans="1:48" ht="21" customHeight="1">
      <c r="A12" s="45"/>
      <c r="B12" s="264" t="s">
        <v>69</v>
      </c>
      <c r="C12" s="13" t="s">
        <v>126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/>
      <c r="P12" s="2"/>
      <c r="Q12" s="1"/>
      <c r="R12" s="1"/>
      <c r="S12" s="1"/>
      <c r="T12" s="1"/>
      <c r="U12" s="25"/>
      <c r="V12" s="26">
        <v>22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20">
        <v>24</v>
      </c>
      <c r="AV12" s="20">
        <v>46</v>
      </c>
    </row>
    <row r="13" spans="1:48" ht="21" customHeight="1">
      <c r="A13" s="45"/>
      <c r="B13" s="265"/>
      <c r="C13" s="155" t="s">
        <v>193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>
        <v>2</v>
      </c>
      <c r="O13" s="1"/>
      <c r="P13" s="2"/>
      <c r="Q13" s="1"/>
      <c r="R13" s="1"/>
      <c r="S13" s="1"/>
      <c r="T13" s="1"/>
      <c r="U13" s="25"/>
      <c r="V13" s="26">
        <v>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v>2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0">
        <v>2</v>
      </c>
      <c r="AV13" s="20">
        <v>4</v>
      </c>
    </row>
    <row r="14" spans="1:48" ht="27" customHeight="1">
      <c r="A14" s="45" t="s">
        <v>53</v>
      </c>
      <c r="B14" s="264" t="s">
        <v>70</v>
      </c>
      <c r="C14" s="50" t="s">
        <v>32</v>
      </c>
      <c r="D14" s="2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4</v>
      </c>
      <c r="M14" s="1">
        <v>4</v>
      </c>
      <c r="N14" s="1">
        <v>4</v>
      </c>
      <c r="O14" s="1">
        <v>4</v>
      </c>
      <c r="P14" s="2"/>
      <c r="Q14" s="1"/>
      <c r="R14" s="1"/>
      <c r="S14" s="1"/>
      <c r="T14" s="1"/>
      <c r="U14" s="25"/>
      <c r="V14" s="26">
        <v>32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/>
      <c r="AO14" s="1"/>
      <c r="AP14" s="1"/>
      <c r="AQ14" s="1"/>
      <c r="AR14" s="1"/>
      <c r="AS14" s="1"/>
      <c r="AT14" s="1"/>
      <c r="AU14" s="20">
        <v>34</v>
      </c>
      <c r="AV14" s="20">
        <v>66</v>
      </c>
    </row>
    <row r="15" spans="1:48" ht="23.25" customHeight="1">
      <c r="A15" s="45"/>
      <c r="B15" s="265"/>
      <c r="C15" s="155" t="s">
        <v>193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>
        <v>2</v>
      </c>
      <c r="O15" s="1"/>
      <c r="P15" s="2"/>
      <c r="Q15" s="1"/>
      <c r="R15" s="1"/>
      <c r="S15" s="1"/>
      <c r="T15" s="1"/>
      <c r="U15" s="25"/>
      <c r="V15" s="26">
        <v>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v>4</v>
      </c>
      <c r="AL15" s="1"/>
      <c r="AM15" s="1"/>
      <c r="AN15" s="1"/>
      <c r="AO15" s="1"/>
      <c r="AP15" s="1"/>
      <c r="AQ15" s="1"/>
      <c r="AR15" s="1"/>
      <c r="AS15" s="1"/>
      <c r="AT15" s="1"/>
      <c r="AU15" s="20">
        <v>4</v>
      </c>
      <c r="AV15" s="20">
        <v>6</v>
      </c>
    </row>
    <row r="16" spans="1:48" ht="33" customHeight="1">
      <c r="A16" s="45"/>
      <c r="B16" s="247" t="s">
        <v>138</v>
      </c>
      <c r="C16" s="138" t="s">
        <v>139</v>
      </c>
      <c r="D16" s="21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4</v>
      </c>
      <c r="M16" s="20">
        <v>4</v>
      </c>
      <c r="N16" s="20">
        <v>4</v>
      </c>
      <c r="O16" s="20">
        <v>4</v>
      </c>
      <c r="P16" s="21"/>
      <c r="Q16" s="20"/>
      <c r="R16" s="20"/>
      <c r="S16" s="28"/>
      <c r="T16" s="28"/>
      <c r="U16" s="25"/>
      <c r="V16" s="26">
        <v>32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0"/>
      <c r="AV16" s="20"/>
    </row>
    <row r="17" spans="1:48" ht="21.75" customHeight="1">
      <c r="A17" s="45"/>
      <c r="B17" s="263"/>
      <c r="C17" s="138" t="s">
        <v>193</v>
      </c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>
        <v>2</v>
      </c>
      <c r="P17" s="21"/>
      <c r="Q17" s="20"/>
      <c r="R17" s="20"/>
      <c r="S17" s="28"/>
      <c r="T17" s="28"/>
      <c r="U17" s="25"/>
      <c r="V17" s="26">
        <v>2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0"/>
      <c r="AV17" s="20"/>
    </row>
    <row r="18" spans="1:48" ht="38.25" customHeight="1">
      <c r="A18" s="43" t="s">
        <v>54</v>
      </c>
      <c r="B18" s="264" t="s">
        <v>72</v>
      </c>
      <c r="C18" s="49" t="s">
        <v>105</v>
      </c>
      <c r="D18" s="2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4</v>
      </c>
      <c r="M18" s="1">
        <v>4</v>
      </c>
      <c r="N18" s="1">
        <v>4</v>
      </c>
      <c r="O18" s="1">
        <v>4</v>
      </c>
      <c r="P18" s="2"/>
      <c r="Q18" s="1"/>
      <c r="R18" s="1"/>
      <c r="S18" s="1"/>
      <c r="T18" s="52"/>
      <c r="U18" s="25"/>
      <c r="V18" s="26">
        <v>32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20"/>
      <c r="AV18" s="20">
        <v>32</v>
      </c>
    </row>
    <row r="19" spans="1:48" ht="24.75" customHeight="1">
      <c r="A19" s="43"/>
      <c r="B19" s="248"/>
      <c r="C19" s="158" t="s">
        <v>193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2</v>
      </c>
      <c r="P19" s="2"/>
      <c r="Q19" s="2"/>
      <c r="R19" s="2"/>
      <c r="S19" s="2"/>
      <c r="T19" s="162"/>
      <c r="U19" s="25"/>
      <c r="V19" s="26">
        <v>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20"/>
      <c r="AV19" s="20">
        <v>2</v>
      </c>
    </row>
    <row r="20" spans="1:48" ht="27" customHeight="1">
      <c r="A20" s="43"/>
      <c r="B20" s="247" t="s">
        <v>140</v>
      </c>
      <c r="C20" s="163" t="s">
        <v>141</v>
      </c>
      <c r="D20" s="20">
        <v>6</v>
      </c>
      <c r="E20" s="21">
        <v>6</v>
      </c>
      <c r="F20" s="21">
        <v>6</v>
      </c>
      <c r="G20" s="21">
        <v>6</v>
      </c>
      <c r="H20" s="21">
        <v>6</v>
      </c>
      <c r="I20" s="21">
        <v>6</v>
      </c>
      <c r="J20" s="21">
        <v>8</v>
      </c>
      <c r="K20" s="21">
        <v>8</v>
      </c>
      <c r="L20" s="21">
        <v>8</v>
      </c>
      <c r="M20" s="21">
        <v>8</v>
      </c>
      <c r="N20" s="21">
        <v>8</v>
      </c>
      <c r="O20" s="21">
        <v>6</v>
      </c>
      <c r="P20" s="21"/>
      <c r="Q20" s="112"/>
      <c r="R20" s="112"/>
      <c r="S20" s="112"/>
      <c r="T20" s="112"/>
      <c r="U20" s="25"/>
      <c r="V20" s="26">
        <v>82</v>
      </c>
      <c r="W20" s="20">
        <v>4</v>
      </c>
      <c r="X20" s="20">
        <v>4</v>
      </c>
      <c r="Y20" s="20">
        <v>4</v>
      </c>
      <c r="Z20" s="20">
        <v>4</v>
      </c>
      <c r="AA20" s="20">
        <v>4</v>
      </c>
      <c r="AB20" s="20">
        <v>4</v>
      </c>
      <c r="AC20" s="20">
        <v>4</v>
      </c>
      <c r="AD20" s="20">
        <v>4</v>
      </c>
      <c r="AE20" s="20">
        <v>4</v>
      </c>
      <c r="AF20" s="20">
        <v>4</v>
      </c>
      <c r="AG20" s="20">
        <v>4</v>
      </c>
      <c r="AH20" s="20">
        <v>4</v>
      </c>
      <c r="AI20" s="20">
        <v>4</v>
      </c>
      <c r="AJ20" s="20">
        <v>4</v>
      </c>
      <c r="AK20" s="20">
        <v>4</v>
      </c>
      <c r="AL20" s="20">
        <v>4</v>
      </c>
      <c r="AM20" s="20">
        <v>2</v>
      </c>
      <c r="AN20" s="20">
        <v>2</v>
      </c>
      <c r="AO20" s="20"/>
      <c r="AP20" s="28"/>
      <c r="AQ20" s="28"/>
      <c r="AR20" s="28"/>
      <c r="AS20" s="28"/>
      <c r="AT20" s="28"/>
      <c r="AU20" s="20">
        <v>68</v>
      </c>
      <c r="AV20" s="20">
        <v>150</v>
      </c>
    </row>
    <row r="21" spans="1:48" ht="23.25" customHeight="1">
      <c r="A21" s="43"/>
      <c r="B21" s="263"/>
      <c r="C21" s="163" t="s">
        <v>193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12</v>
      </c>
      <c r="P21" s="21"/>
      <c r="Q21" s="112"/>
      <c r="R21" s="112"/>
      <c r="S21" s="112"/>
      <c r="T21" s="112"/>
      <c r="U21" s="25"/>
      <c r="V21" s="26">
        <v>12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2</v>
      </c>
      <c r="AN21" s="20"/>
      <c r="AO21" s="20"/>
      <c r="AP21" s="28"/>
      <c r="AQ21" s="28"/>
      <c r="AR21" s="28"/>
      <c r="AS21" s="28"/>
      <c r="AT21" s="28"/>
      <c r="AU21" s="20">
        <v>2</v>
      </c>
      <c r="AV21" s="20">
        <v>14</v>
      </c>
    </row>
    <row r="22" spans="1:48" ht="32.25" customHeight="1">
      <c r="A22" s="46"/>
      <c r="B22" s="264" t="s">
        <v>80</v>
      </c>
      <c r="C22" s="140" t="s">
        <v>108</v>
      </c>
      <c r="D22" s="1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4</v>
      </c>
      <c r="K22" s="2">
        <v>4</v>
      </c>
      <c r="L22" s="2">
        <v>4</v>
      </c>
      <c r="M22" s="2">
        <v>4</v>
      </c>
      <c r="N22" s="2">
        <v>4</v>
      </c>
      <c r="O22" s="2">
        <v>4</v>
      </c>
      <c r="P22" s="2"/>
      <c r="Q22" s="2"/>
      <c r="R22" s="2"/>
      <c r="S22" s="2"/>
      <c r="T22" s="2"/>
      <c r="U22" s="25"/>
      <c r="V22" s="26">
        <v>36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/>
      <c r="AN22" s="1"/>
      <c r="AO22" s="1"/>
      <c r="AP22" s="1"/>
      <c r="AQ22" s="1"/>
      <c r="AR22" s="1"/>
      <c r="AS22" s="1"/>
      <c r="AT22" s="1"/>
      <c r="AU22" s="20">
        <v>32</v>
      </c>
      <c r="AV22" s="20">
        <v>68</v>
      </c>
    </row>
    <row r="23" spans="1:48" ht="21" customHeight="1">
      <c r="A23" s="46"/>
      <c r="B23" s="265"/>
      <c r="C23" s="159" t="s">
        <v>193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4</v>
      </c>
      <c r="P23" s="2"/>
      <c r="Q23" s="2"/>
      <c r="R23" s="2"/>
      <c r="S23" s="2"/>
      <c r="T23" s="2"/>
      <c r="U23" s="25"/>
      <c r="V23" s="26">
        <v>4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v>2</v>
      </c>
      <c r="AM23" s="1"/>
      <c r="AN23" s="1"/>
      <c r="AO23" s="1"/>
      <c r="AP23" s="1"/>
      <c r="AQ23" s="1"/>
      <c r="AR23" s="1"/>
      <c r="AS23" s="1"/>
      <c r="AT23" s="1"/>
      <c r="AU23" s="20">
        <v>2</v>
      </c>
      <c r="AV23" s="20">
        <v>6</v>
      </c>
    </row>
    <row r="24" spans="1:48" ht="32.25" customHeight="1">
      <c r="A24" s="45" t="s">
        <v>55</v>
      </c>
      <c r="B24" s="259" t="s">
        <v>83</v>
      </c>
      <c r="C24" s="14" t="s">
        <v>44</v>
      </c>
      <c r="D24" s="111">
        <v>4</v>
      </c>
      <c r="E24" s="111">
        <v>4</v>
      </c>
      <c r="F24" s="111">
        <v>4</v>
      </c>
      <c r="G24" s="111">
        <v>4</v>
      </c>
      <c r="H24" s="111">
        <v>4</v>
      </c>
      <c r="I24" s="111">
        <v>4</v>
      </c>
      <c r="J24" s="111">
        <v>4</v>
      </c>
      <c r="K24" s="111">
        <v>4</v>
      </c>
      <c r="L24" s="111">
        <v>4</v>
      </c>
      <c r="M24" s="111">
        <v>4</v>
      </c>
      <c r="N24" s="111">
        <v>4</v>
      </c>
      <c r="O24" s="111">
        <v>2</v>
      </c>
      <c r="P24" s="111"/>
      <c r="Q24" s="111"/>
      <c r="R24" s="111"/>
      <c r="S24" s="111"/>
      <c r="T24" s="111"/>
      <c r="U24" s="25"/>
      <c r="V24" s="26">
        <v>46</v>
      </c>
      <c r="W24" s="109">
        <v>2</v>
      </c>
      <c r="X24" s="109">
        <v>2</v>
      </c>
      <c r="Y24" s="109">
        <v>2</v>
      </c>
      <c r="Z24" s="109">
        <v>2</v>
      </c>
      <c r="AA24" s="109">
        <v>2</v>
      </c>
      <c r="AB24" s="109">
        <v>2</v>
      </c>
      <c r="AC24" s="109">
        <v>2</v>
      </c>
      <c r="AD24" s="109">
        <v>2</v>
      </c>
      <c r="AE24" s="109">
        <v>2</v>
      </c>
      <c r="AF24" s="109">
        <v>2</v>
      </c>
      <c r="AG24" s="109">
        <v>2</v>
      </c>
      <c r="AH24" s="109">
        <v>2</v>
      </c>
      <c r="AI24" s="109">
        <v>2</v>
      </c>
      <c r="AJ24" s="109">
        <v>2</v>
      </c>
      <c r="AK24" s="109">
        <v>2</v>
      </c>
      <c r="AL24" s="109">
        <v>2</v>
      </c>
      <c r="AM24" s="109">
        <v>2</v>
      </c>
      <c r="AN24" s="109">
        <v>2</v>
      </c>
      <c r="AO24" s="109"/>
      <c r="AP24" s="109"/>
      <c r="AQ24" s="109"/>
      <c r="AR24" s="109"/>
      <c r="AS24" s="109"/>
      <c r="AT24" s="109"/>
      <c r="AU24" s="20">
        <v>36</v>
      </c>
      <c r="AV24" s="20">
        <v>82</v>
      </c>
    </row>
    <row r="25" spans="1:48" ht="23.25" customHeight="1">
      <c r="A25" s="45"/>
      <c r="B25" s="256"/>
      <c r="C25" s="159" t="s">
        <v>193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>
        <v>8</v>
      </c>
      <c r="P25" s="111"/>
      <c r="Q25" s="111"/>
      <c r="R25" s="111"/>
      <c r="S25" s="111"/>
      <c r="T25" s="111"/>
      <c r="U25" s="113"/>
      <c r="V25" s="26">
        <v>8</v>
      </c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20"/>
      <c r="AV25" s="20">
        <v>8</v>
      </c>
    </row>
    <row r="26" spans="1:48" ht="32.25" customHeight="1">
      <c r="A26" s="45"/>
      <c r="B26" s="255" t="s">
        <v>142</v>
      </c>
      <c r="C26" s="19" t="s">
        <v>147</v>
      </c>
      <c r="D26" s="21">
        <v>24</v>
      </c>
      <c r="E26" s="21">
        <v>24</v>
      </c>
      <c r="F26" s="21">
        <v>24</v>
      </c>
      <c r="G26" s="21">
        <v>24</v>
      </c>
      <c r="H26" s="21">
        <v>24</v>
      </c>
      <c r="I26" s="21">
        <v>24</v>
      </c>
      <c r="J26" s="21">
        <v>22</v>
      </c>
      <c r="K26" s="21">
        <v>24</v>
      </c>
      <c r="L26" s="21">
        <v>18</v>
      </c>
      <c r="M26" s="21">
        <v>18</v>
      </c>
      <c r="N26" s="21">
        <v>16</v>
      </c>
      <c r="O26" s="21">
        <v>22</v>
      </c>
      <c r="P26" s="21">
        <v>36</v>
      </c>
      <c r="Q26" s="21">
        <v>36</v>
      </c>
      <c r="R26" s="21">
        <v>36</v>
      </c>
      <c r="S26" s="21">
        <v>36</v>
      </c>
      <c r="T26" s="21">
        <v>36</v>
      </c>
      <c r="U26" s="113"/>
      <c r="V26" s="26">
        <v>426</v>
      </c>
      <c r="W26" s="20">
        <v>28</v>
      </c>
      <c r="X26" s="20">
        <v>28</v>
      </c>
      <c r="Y26" s="20">
        <v>28</v>
      </c>
      <c r="Z26" s="20">
        <v>28</v>
      </c>
      <c r="AA26" s="20">
        <v>28</v>
      </c>
      <c r="AB26" s="20">
        <v>28</v>
      </c>
      <c r="AC26" s="20">
        <v>28</v>
      </c>
      <c r="AD26" s="20">
        <v>28</v>
      </c>
      <c r="AE26" s="20">
        <v>28</v>
      </c>
      <c r="AF26" s="20">
        <v>28</v>
      </c>
      <c r="AG26" s="20">
        <v>28</v>
      </c>
      <c r="AH26" s="20">
        <v>28</v>
      </c>
      <c r="AI26" s="20">
        <v>30</v>
      </c>
      <c r="AJ26" s="20">
        <v>30</v>
      </c>
      <c r="AK26" s="20">
        <v>30</v>
      </c>
      <c r="AL26" s="20">
        <v>30</v>
      </c>
      <c r="AM26" s="20">
        <v>32</v>
      </c>
      <c r="AN26" s="20">
        <v>34</v>
      </c>
      <c r="AO26" s="20">
        <v>36</v>
      </c>
      <c r="AP26" s="20"/>
      <c r="AQ26" s="20"/>
      <c r="AR26" s="20"/>
      <c r="AS26" s="20"/>
      <c r="AT26" s="20"/>
      <c r="AU26" s="20">
        <v>236</v>
      </c>
      <c r="AV26" s="20">
        <v>662</v>
      </c>
    </row>
    <row r="27" spans="1:48" ht="24.75" customHeight="1">
      <c r="A27" s="45"/>
      <c r="B27" s="266"/>
      <c r="C27" s="19" t="s">
        <v>193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v>24</v>
      </c>
      <c r="P27" s="21"/>
      <c r="Q27" s="21"/>
      <c r="R27" s="21"/>
      <c r="S27" s="21"/>
      <c r="T27" s="21"/>
      <c r="U27" s="113"/>
      <c r="V27" s="26">
        <v>24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>
        <v>52</v>
      </c>
      <c r="AN27" s="20"/>
      <c r="AO27" s="20"/>
      <c r="AP27" s="20"/>
      <c r="AQ27" s="20"/>
      <c r="AR27" s="20"/>
      <c r="AS27" s="20"/>
      <c r="AT27" s="20"/>
      <c r="AU27" s="20">
        <v>52</v>
      </c>
      <c r="AV27" s="20">
        <v>76</v>
      </c>
    </row>
    <row r="28" spans="1:48" ht="32.25" customHeight="1">
      <c r="A28" s="45"/>
      <c r="B28" s="261" t="s">
        <v>144</v>
      </c>
      <c r="C28" s="129" t="s">
        <v>113</v>
      </c>
      <c r="D28" s="115">
        <v>10</v>
      </c>
      <c r="E28" s="115">
        <v>10</v>
      </c>
      <c r="F28" s="115">
        <v>12</v>
      </c>
      <c r="G28" s="115">
        <v>12</v>
      </c>
      <c r="H28" s="115">
        <v>12</v>
      </c>
      <c r="I28" s="115">
        <v>12</v>
      </c>
      <c r="J28" s="115">
        <v>12</v>
      </c>
      <c r="K28" s="115">
        <v>12</v>
      </c>
      <c r="L28" s="115">
        <v>12</v>
      </c>
      <c r="M28" s="115">
        <v>12</v>
      </c>
      <c r="N28" s="115">
        <v>12</v>
      </c>
      <c r="O28" s="115">
        <v>12</v>
      </c>
      <c r="P28" s="115">
        <v>18</v>
      </c>
      <c r="Q28" s="115">
        <v>0</v>
      </c>
      <c r="R28" s="115">
        <v>0</v>
      </c>
      <c r="S28" s="115">
        <v>18</v>
      </c>
      <c r="T28" s="115">
        <v>36</v>
      </c>
      <c r="U28" s="113"/>
      <c r="V28" s="26">
        <v>196</v>
      </c>
      <c r="W28" s="116">
        <v>14</v>
      </c>
      <c r="X28" s="116">
        <v>14</v>
      </c>
      <c r="Y28" s="116">
        <v>14</v>
      </c>
      <c r="Z28" s="116">
        <v>14</v>
      </c>
      <c r="AA28" s="116">
        <v>14</v>
      </c>
      <c r="AB28" s="116">
        <v>14</v>
      </c>
      <c r="AC28" s="116">
        <v>14</v>
      </c>
      <c r="AD28" s="116">
        <v>14</v>
      </c>
      <c r="AE28" s="116">
        <v>14</v>
      </c>
      <c r="AF28" s="116">
        <v>14</v>
      </c>
      <c r="AG28" s="116">
        <v>14</v>
      </c>
      <c r="AH28" s="116">
        <v>14</v>
      </c>
      <c r="AI28" s="116">
        <v>14</v>
      </c>
      <c r="AJ28" s="116">
        <v>14</v>
      </c>
      <c r="AK28" s="116">
        <v>14</v>
      </c>
      <c r="AL28" s="116">
        <v>16</v>
      </c>
      <c r="AM28" s="116">
        <v>16</v>
      </c>
      <c r="AN28" s="116">
        <v>16</v>
      </c>
      <c r="AO28" s="116">
        <v>18</v>
      </c>
      <c r="AP28" s="116"/>
      <c r="AQ28" s="116"/>
      <c r="AR28" s="116"/>
      <c r="AS28" s="116"/>
      <c r="AT28" s="116"/>
      <c r="AU28" s="20">
        <v>276</v>
      </c>
      <c r="AV28" s="20">
        <v>472</v>
      </c>
    </row>
    <row r="29" spans="1:48" ht="26.25" customHeight="1">
      <c r="A29" s="45"/>
      <c r="B29" s="262"/>
      <c r="C29" s="129" t="s">
        <v>193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>
        <v>12</v>
      </c>
      <c r="P29" s="115"/>
      <c r="Q29" s="115"/>
      <c r="R29" s="115"/>
      <c r="S29" s="115"/>
      <c r="T29" s="115"/>
      <c r="U29" s="113"/>
      <c r="V29" s="26">
        <v>12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>
        <v>22</v>
      </c>
      <c r="AN29" s="116"/>
      <c r="AO29" s="116"/>
      <c r="AP29" s="116"/>
      <c r="AQ29" s="116"/>
      <c r="AR29" s="116"/>
      <c r="AS29" s="116"/>
      <c r="AT29" s="116"/>
      <c r="AU29" s="20">
        <v>22</v>
      </c>
      <c r="AV29" s="20">
        <v>34</v>
      </c>
    </row>
    <row r="30" spans="1:48" ht="33.75" customHeight="1">
      <c r="A30" s="43" t="s">
        <v>56</v>
      </c>
      <c r="B30" s="259" t="s">
        <v>84</v>
      </c>
      <c r="C30" s="50" t="s">
        <v>114</v>
      </c>
      <c r="D30" s="111">
        <v>10</v>
      </c>
      <c r="E30" s="111">
        <v>12</v>
      </c>
      <c r="F30" s="111">
        <v>12</v>
      </c>
      <c r="G30" s="111">
        <v>12</v>
      </c>
      <c r="H30" s="111">
        <v>12</v>
      </c>
      <c r="I30" s="111">
        <v>12</v>
      </c>
      <c r="J30" s="111">
        <v>12</v>
      </c>
      <c r="K30" s="111">
        <v>12</v>
      </c>
      <c r="L30" s="111">
        <v>12</v>
      </c>
      <c r="M30" s="111">
        <v>12</v>
      </c>
      <c r="N30" s="111">
        <v>12</v>
      </c>
      <c r="O30" s="111">
        <v>12</v>
      </c>
      <c r="P30" s="111">
        <v>18</v>
      </c>
      <c r="Q30" s="111"/>
      <c r="R30" s="111"/>
      <c r="S30" s="117"/>
      <c r="T30" s="176" t="s">
        <v>39</v>
      </c>
      <c r="U30" s="31"/>
      <c r="V30" s="26">
        <v>160</v>
      </c>
      <c r="W30" s="109">
        <v>8</v>
      </c>
      <c r="X30" s="109">
        <v>8</v>
      </c>
      <c r="Y30" s="109">
        <v>8</v>
      </c>
      <c r="Z30" s="109">
        <v>8</v>
      </c>
      <c r="AA30" s="109">
        <v>8</v>
      </c>
      <c r="AB30" s="109">
        <v>8</v>
      </c>
      <c r="AC30" s="109">
        <v>8</v>
      </c>
      <c r="AD30" s="109">
        <v>8</v>
      </c>
      <c r="AE30" s="109">
        <v>8</v>
      </c>
      <c r="AF30" s="109">
        <v>8</v>
      </c>
      <c r="AG30" s="109">
        <v>8</v>
      </c>
      <c r="AH30" s="109">
        <v>8</v>
      </c>
      <c r="AI30" s="109">
        <v>8</v>
      </c>
      <c r="AJ30" s="109">
        <v>8</v>
      </c>
      <c r="AK30" s="109">
        <v>8</v>
      </c>
      <c r="AL30" s="109">
        <v>10</v>
      </c>
      <c r="AM30" s="109">
        <v>10</v>
      </c>
      <c r="AN30" s="109">
        <v>10</v>
      </c>
      <c r="AO30" s="109">
        <v>10</v>
      </c>
      <c r="AP30" s="109"/>
      <c r="AQ30" s="109"/>
      <c r="AR30" s="109"/>
      <c r="AS30" s="109"/>
      <c r="AT30" s="109"/>
      <c r="AU30" s="20">
        <v>160</v>
      </c>
      <c r="AV30" s="20">
        <v>220</v>
      </c>
    </row>
    <row r="31" spans="1:48" ht="22.5" customHeight="1">
      <c r="A31" s="43"/>
      <c r="B31" s="260"/>
      <c r="C31" s="164" t="s">
        <v>193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>
        <v>12</v>
      </c>
      <c r="N31" s="111"/>
      <c r="O31" s="111"/>
      <c r="P31" s="111"/>
      <c r="Q31" s="111"/>
      <c r="R31" s="111"/>
      <c r="S31" s="117"/>
      <c r="T31" s="117"/>
      <c r="U31" s="31"/>
      <c r="V31" s="26">
        <v>12</v>
      </c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>
        <v>14</v>
      </c>
      <c r="AO31" s="109"/>
      <c r="AP31" s="109"/>
      <c r="AQ31" s="109"/>
      <c r="AR31" s="109"/>
      <c r="AS31" s="109"/>
      <c r="AT31" s="109"/>
      <c r="AU31" s="20">
        <v>14</v>
      </c>
      <c r="AV31" s="20">
        <v>26</v>
      </c>
    </row>
    <row r="32" spans="1:48" ht="21.75" customHeight="1">
      <c r="A32" s="45"/>
      <c r="B32" s="165" t="s">
        <v>85</v>
      </c>
      <c r="C32" s="50" t="s">
        <v>35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7"/>
      <c r="Q32" s="1"/>
      <c r="R32" s="52"/>
      <c r="S32" s="178">
        <v>18</v>
      </c>
      <c r="T32" s="178">
        <v>18</v>
      </c>
      <c r="U32" s="25"/>
      <c r="V32" s="26">
        <v>36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2"/>
      <c r="AS32" s="1"/>
      <c r="AT32" s="1"/>
      <c r="AU32" s="20"/>
      <c r="AV32" s="20">
        <v>36</v>
      </c>
    </row>
    <row r="33" spans="1:48" ht="33" customHeight="1">
      <c r="A33" s="45" t="s">
        <v>57</v>
      </c>
      <c r="B33" s="259" t="s">
        <v>86</v>
      </c>
      <c r="C33" s="151" t="s">
        <v>115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5"/>
      <c r="V33" s="26"/>
      <c r="W33" s="1">
        <v>6</v>
      </c>
      <c r="X33" s="1">
        <v>6</v>
      </c>
      <c r="Y33" s="1">
        <v>6</v>
      </c>
      <c r="Z33" s="1">
        <v>6</v>
      </c>
      <c r="AA33" s="1">
        <v>6</v>
      </c>
      <c r="AB33" s="1">
        <v>6</v>
      </c>
      <c r="AC33" s="1">
        <v>6</v>
      </c>
      <c r="AD33" s="1">
        <v>6</v>
      </c>
      <c r="AE33" s="1">
        <v>6</v>
      </c>
      <c r="AF33" s="1">
        <v>6</v>
      </c>
      <c r="AG33" s="1">
        <v>6</v>
      </c>
      <c r="AH33" s="1">
        <v>6</v>
      </c>
      <c r="AI33" s="1">
        <v>6</v>
      </c>
      <c r="AJ33" s="1">
        <v>6</v>
      </c>
      <c r="AK33" s="1">
        <v>6</v>
      </c>
      <c r="AL33" s="1">
        <v>6</v>
      </c>
      <c r="AM33" s="1">
        <v>6</v>
      </c>
      <c r="AN33" s="1">
        <v>6</v>
      </c>
      <c r="AO33" s="1">
        <v>8</v>
      </c>
      <c r="AP33" s="1"/>
      <c r="AQ33" s="1"/>
      <c r="AR33" s="1"/>
      <c r="AS33" s="1"/>
      <c r="AT33" s="1"/>
      <c r="AU33" s="20">
        <v>116</v>
      </c>
      <c r="AV33" s="20">
        <v>116</v>
      </c>
    </row>
    <row r="34" spans="1:48" ht="24.75" customHeight="1">
      <c r="A34" s="45"/>
      <c r="B34" s="260"/>
      <c r="C34" s="160" t="s">
        <v>193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5"/>
      <c r="V34" s="2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v>8</v>
      </c>
      <c r="AO34" s="1"/>
      <c r="AP34" s="1"/>
      <c r="AQ34" s="1"/>
      <c r="AR34" s="1"/>
      <c r="AS34" s="1"/>
      <c r="AT34" s="1"/>
      <c r="AU34" s="20">
        <v>8</v>
      </c>
      <c r="AV34" s="20">
        <v>8</v>
      </c>
    </row>
    <row r="35" spans="1:48" ht="33.75" customHeight="1">
      <c r="A35" s="45"/>
      <c r="B35" s="261" t="s">
        <v>148</v>
      </c>
      <c r="C35" s="129" t="s">
        <v>149</v>
      </c>
      <c r="D35" s="115">
        <v>14</v>
      </c>
      <c r="E35" s="116">
        <v>14</v>
      </c>
      <c r="F35" s="116">
        <v>12</v>
      </c>
      <c r="G35" s="116">
        <v>12</v>
      </c>
      <c r="H35" s="116">
        <v>12</v>
      </c>
      <c r="I35" s="116">
        <v>12</v>
      </c>
      <c r="J35" s="116">
        <v>10</v>
      </c>
      <c r="K35" s="116">
        <v>12</v>
      </c>
      <c r="L35" s="116">
        <v>6</v>
      </c>
      <c r="M35" s="116">
        <v>6</v>
      </c>
      <c r="N35" s="116">
        <v>4</v>
      </c>
      <c r="O35" s="116">
        <v>10</v>
      </c>
      <c r="P35" s="116">
        <v>18</v>
      </c>
      <c r="Q35" s="116">
        <v>36</v>
      </c>
      <c r="R35" s="116">
        <v>36</v>
      </c>
      <c r="S35" s="116">
        <v>18</v>
      </c>
      <c r="T35" s="116"/>
      <c r="U35" s="26"/>
      <c r="V35" s="26">
        <v>56</v>
      </c>
      <c r="W35" s="116">
        <v>14</v>
      </c>
      <c r="X35" s="116">
        <v>14</v>
      </c>
      <c r="Y35" s="116">
        <v>14</v>
      </c>
      <c r="Z35" s="116">
        <v>14</v>
      </c>
      <c r="AA35" s="116">
        <v>14</v>
      </c>
      <c r="AB35" s="116">
        <v>14</v>
      </c>
      <c r="AC35" s="116">
        <v>14</v>
      </c>
      <c r="AD35" s="116">
        <v>14</v>
      </c>
      <c r="AE35" s="116">
        <v>14</v>
      </c>
      <c r="AF35" s="116">
        <v>14</v>
      </c>
      <c r="AG35" s="116">
        <v>14</v>
      </c>
      <c r="AH35" s="116">
        <v>14</v>
      </c>
      <c r="AI35" s="116">
        <v>16</v>
      </c>
      <c r="AJ35" s="116">
        <v>16</v>
      </c>
      <c r="AK35" s="116">
        <v>16</v>
      </c>
      <c r="AL35" s="116">
        <v>14</v>
      </c>
      <c r="AM35" s="116">
        <v>16</v>
      </c>
      <c r="AN35" s="116">
        <v>18</v>
      </c>
      <c r="AO35" s="116">
        <v>18</v>
      </c>
      <c r="AP35" s="116"/>
      <c r="AQ35" s="119"/>
      <c r="AR35" s="119"/>
      <c r="AS35" s="119"/>
      <c r="AT35" s="119"/>
      <c r="AU35" s="20">
        <v>276</v>
      </c>
      <c r="AV35" s="20">
        <v>332</v>
      </c>
    </row>
    <row r="36" spans="1:48" ht="27.75" customHeight="1">
      <c r="A36" s="45"/>
      <c r="B36" s="262"/>
      <c r="C36" s="129" t="s">
        <v>193</v>
      </c>
      <c r="D36" s="115"/>
      <c r="E36" s="116"/>
      <c r="F36" s="116"/>
      <c r="G36" s="116"/>
      <c r="H36" s="116"/>
      <c r="I36" s="116"/>
      <c r="J36" s="116"/>
      <c r="K36" s="116"/>
      <c r="L36" s="116"/>
      <c r="M36" s="116">
        <v>6</v>
      </c>
      <c r="N36" s="116"/>
      <c r="O36" s="116"/>
      <c r="P36" s="116"/>
      <c r="Q36" s="116"/>
      <c r="R36" s="116"/>
      <c r="S36" s="116"/>
      <c r="T36" s="116"/>
      <c r="U36" s="26"/>
      <c r="V36" s="26">
        <v>6</v>
      </c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>
        <v>24</v>
      </c>
      <c r="AO36" s="116"/>
      <c r="AP36" s="116"/>
      <c r="AQ36" s="119"/>
      <c r="AR36" s="119"/>
      <c r="AS36" s="119"/>
      <c r="AT36" s="119"/>
      <c r="AU36" s="20">
        <v>24</v>
      </c>
      <c r="AV36" s="20">
        <v>30</v>
      </c>
    </row>
    <row r="37" spans="1:48" ht="48.75" customHeight="1">
      <c r="A37" s="43" t="s">
        <v>58</v>
      </c>
      <c r="B37" s="257" t="s">
        <v>89</v>
      </c>
      <c r="C37" s="56" t="s">
        <v>116</v>
      </c>
      <c r="D37" s="1">
        <v>6</v>
      </c>
      <c r="E37" s="1">
        <v>6</v>
      </c>
      <c r="F37" s="1">
        <v>6</v>
      </c>
      <c r="G37" s="1">
        <v>4</v>
      </c>
      <c r="H37" s="1">
        <v>4</v>
      </c>
      <c r="I37" s="1">
        <v>4</v>
      </c>
      <c r="J37" s="1">
        <v>6</v>
      </c>
      <c r="K37" s="1">
        <v>6</v>
      </c>
      <c r="L37" s="1">
        <v>6</v>
      </c>
      <c r="M37" s="1">
        <v>2</v>
      </c>
      <c r="N37" s="52">
        <v>2</v>
      </c>
      <c r="O37" s="52">
        <v>4</v>
      </c>
      <c r="P37" s="52"/>
      <c r="Q37" s="52"/>
      <c r="R37" s="52"/>
      <c r="S37" s="52"/>
      <c r="T37" s="52"/>
      <c r="U37" s="25"/>
      <c r="V37" s="26">
        <v>56</v>
      </c>
      <c r="W37" s="1">
        <v>12</v>
      </c>
      <c r="X37" s="1">
        <v>12</v>
      </c>
      <c r="Y37" s="1">
        <v>12</v>
      </c>
      <c r="Z37" s="1">
        <v>12</v>
      </c>
      <c r="AA37" s="1">
        <v>12</v>
      </c>
      <c r="AB37" s="1">
        <v>12</v>
      </c>
      <c r="AC37" s="1">
        <v>12</v>
      </c>
      <c r="AD37" s="1">
        <v>10</v>
      </c>
      <c r="AE37" s="1">
        <v>10</v>
      </c>
      <c r="AF37" s="1">
        <v>10</v>
      </c>
      <c r="AG37" s="1">
        <v>12</v>
      </c>
      <c r="AH37" s="1">
        <v>12</v>
      </c>
      <c r="AI37" s="1">
        <v>12</v>
      </c>
      <c r="AJ37" s="1">
        <v>12</v>
      </c>
      <c r="AK37" s="1">
        <v>12</v>
      </c>
      <c r="AL37" s="1">
        <v>12</v>
      </c>
      <c r="AM37" s="1">
        <v>12</v>
      </c>
      <c r="AN37" s="1">
        <v>12</v>
      </c>
      <c r="AO37" s="1">
        <v>12</v>
      </c>
      <c r="AP37" s="1"/>
      <c r="AQ37" s="1"/>
      <c r="AR37" s="1"/>
      <c r="AS37" s="52"/>
      <c r="AT37" s="52"/>
      <c r="AU37" s="20">
        <v>276</v>
      </c>
      <c r="AV37" s="20">
        <v>296</v>
      </c>
    </row>
    <row r="38" spans="1:48" ht="20.25" customHeight="1">
      <c r="A38" s="43"/>
      <c r="B38" s="258"/>
      <c r="C38" s="157" t="s">
        <v>193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52"/>
      <c r="O38" s="52">
        <v>6</v>
      </c>
      <c r="P38" s="52"/>
      <c r="Q38" s="52"/>
      <c r="R38" s="52"/>
      <c r="S38" s="52"/>
      <c r="T38" s="52"/>
      <c r="U38" s="25"/>
      <c r="V38" s="26">
        <v>6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v>24</v>
      </c>
      <c r="AO38" s="1"/>
      <c r="AP38" s="1"/>
      <c r="AQ38" s="1"/>
      <c r="AR38" s="1"/>
      <c r="AS38" s="52"/>
      <c r="AT38" s="52"/>
      <c r="AU38" s="20">
        <v>24</v>
      </c>
      <c r="AV38" s="20">
        <v>30</v>
      </c>
    </row>
    <row r="39" spans="1:48" ht="33.75" customHeight="1">
      <c r="A39" s="43" t="s">
        <v>60</v>
      </c>
      <c r="B39" s="257" t="s">
        <v>196</v>
      </c>
      <c r="C39" s="56" t="s">
        <v>197</v>
      </c>
      <c r="D39" s="1">
        <v>6</v>
      </c>
      <c r="E39" s="1">
        <v>8</v>
      </c>
      <c r="F39" s="1">
        <v>4</v>
      </c>
      <c r="G39" s="1">
        <v>8</v>
      </c>
      <c r="H39" s="1">
        <v>8</v>
      </c>
      <c r="I39" s="1">
        <v>6</v>
      </c>
      <c r="J39" s="1">
        <v>4</v>
      </c>
      <c r="K39" s="1">
        <v>6</v>
      </c>
      <c r="L39" s="1">
        <v>4</v>
      </c>
      <c r="M39" s="1">
        <v>4</v>
      </c>
      <c r="N39" s="1">
        <v>2</v>
      </c>
      <c r="O39" s="1">
        <v>6</v>
      </c>
      <c r="P39" s="1"/>
      <c r="Q39" s="1"/>
      <c r="R39" s="1"/>
      <c r="S39" s="1"/>
      <c r="T39" s="1"/>
      <c r="U39" s="25"/>
      <c r="V39" s="26">
        <v>174</v>
      </c>
      <c r="W39" s="1">
        <v>2</v>
      </c>
      <c r="X39" s="1">
        <v>2</v>
      </c>
      <c r="Y39" s="1">
        <v>2</v>
      </c>
      <c r="Z39" s="1">
        <v>2</v>
      </c>
      <c r="AA39" s="1">
        <v>2</v>
      </c>
      <c r="AB39" s="1">
        <v>2</v>
      </c>
      <c r="AC39" s="1">
        <v>2</v>
      </c>
      <c r="AD39" s="1">
        <v>4</v>
      </c>
      <c r="AE39" s="1">
        <v>4</v>
      </c>
      <c r="AF39" s="1">
        <v>4</v>
      </c>
      <c r="AG39" s="52">
        <v>2</v>
      </c>
      <c r="AH39" s="52">
        <v>2</v>
      </c>
      <c r="AI39" s="52">
        <v>4</v>
      </c>
      <c r="AJ39" s="52">
        <v>4</v>
      </c>
      <c r="AK39" s="52">
        <v>4</v>
      </c>
      <c r="AL39" s="52">
        <v>2</v>
      </c>
      <c r="AM39" s="52">
        <v>4</v>
      </c>
      <c r="AN39" s="52">
        <v>6</v>
      </c>
      <c r="AO39" s="52">
        <v>6</v>
      </c>
      <c r="AP39" s="52"/>
      <c r="AQ39" s="52"/>
      <c r="AR39" s="1"/>
      <c r="AS39" s="1"/>
      <c r="AT39" s="52"/>
      <c r="AU39" s="20">
        <v>168</v>
      </c>
      <c r="AV39" s="20">
        <v>126</v>
      </c>
    </row>
    <row r="40" spans="1:48" ht="24" customHeight="1">
      <c r="A40" s="43"/>
      <c r="B40" s="258"/>
      <c r="C40" s="157" t="s">
        <v>193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6</v>
      </c>
      <c r="P40" s="1"/>
      <c r="Q40" s="1"/>
      <c r="R40" s="1"/>
      <c r="S40" s="1"/>
      <c r="T40" s="1"/>
      <c r="U40" s="25"/>
      <c r="V40" s="26">
        <v>6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52"/>
      <c r="AH40" s="52"/>
      <c r="AI40" s="52"/>
      <c r="AJ40" s="52"/>
      <c r="AK40" s="52"/>
      <c r="AL40" s="52"/>
      <c r="AM40" s="52"/>
      <c r="AN40" s="52"/>
      <c r="AO40" s="52">
        <v>6</v>
      </c>
      <c r="AP40" s="52"/>
      <c r="AQ40" s="52"/>
      <c r="AR40" s="1"/>
      <c r="AS40" s="1"/>
      <c r="AT40" s="52"/>
      <c r="AU40" s="20">
        <v>6</v>
      </c>
      <c r="AV40" s="20">
        <v>12</v>
      </c>
    </row>
    <row r="41" spans="1:48" ht="68.25" customHeight="1">
      <c r="A41" s="43"/>
      <c r="B41" s="257" t="s">
        <v>198</v>
      </c>
      <c r="C41" s="56" t="s">
        <v>199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5"/>
      <c r="V41" s="26">
        <v>66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1"/>
      <c r="AS41" s="1"/>
      <c r="AT41" s="52"/>
      <c r="AU41" s="20">
        <v>60</v>
      </c>
      <c r="AV41" s="20">
        <v>126</v>
      </c>
    </row>
    <row r="42" spans="1:48" ht="24" customHeight="1">
      <c r="A42" s="43"/>
      <c r="B42" s="258"/>
      <c r="C42" s="157" t="s">
        <v>193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6</v>
      </c>
      <c r="P42" s="1"/>
      <c r="Q42" s="1"/>
      <c r="R42" s="1"/>
      <c r="S42" s="1"/>
      <c r="T42" s="1"/>
      <c r="U42" s="25"/>
      <c r="V42" s="26">
        <v>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52"/>
      <c r="AH42" s="52"/>
      <c r="AI42" s="52"/>
      <c r="AJ42" s="52"/>
      <c r="AK42" s="52"/>
      <c r="AL42" s="52"/>
      <c r="AM42" s="52"/>
      <c r="AN42" s="52">
        <v>6</v>
      </c>
      <c r="AO42" s="52"/>
      <c r="AP42" s="52"/>
      <c r="AQ42" s="52"/>
      <c r="AR42" s="1"/>
      <c r="AS42" s="1"/>
      <c r="AT42" s="52"/>
      <c r="AU42" s="20">
        <v>6</v>
      </c>
      <c r="AV42" s="20">
        <v>12</v>
      </c>
    </row>
    <row r="43" spans="1:48" ht="30.75" customHeight="1">
      <c r="A43" s="43" t="s">
        <v>61</v>
      </c>
      <c r="B43" s="161" t="s">
        <v>200</v>
      </c>
      <c r="C43" s="56" t="s">
        <v>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78">
        <v>18</v>
      </c>
      <c r="Q43" s="125">
        <v>36</v>
      </c>
      <c r="R43" s="125">
        <v>36</v>
      </c>
      <c r="S43" s="178">
        <v>18</v>
      </c>
      <c r="T43" s="1"/>
      <c r="U43" s="25"/>
      <c r="V43" s="26">
        <v>108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78">
        <v>18</v>
      </c>
      <c r="AS43" s="125">
        <v>36</v>
      </c>
      <c r="AT43" s="178">
        <v>18</v>
      </c>
      <c r="AU43" s="20">
        <v>72</v>
      </c>
      <c r="AV43" s="20">
        <v>180</v>
      </c>
    </row>
    <row r="44" spans="1:48" ht="38.25" customHeight="1">
      <c r="A44" s="47"/>
      <c r="B44" s="161" t="s">
        <v>201</v>
      </c>
      <c r="C44" s="56" t="s">
        <v>150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5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87">
        <v>18</v>
      </c>
      <c r="AR44" s="187">
        <v>18</v>
      </c>
      <c r="AS44" s="52"/>
      <c r="AT44" s="52"/>
      <c r="AU44" s="20">
        <v>36</v>
      </c>
      <c r="AV44" s="20">
        <v>36</v>
      </c>
    </row>
    <row r="45" spans="1:48" ht="23.25" customHeight="1">
      <c r="A45" s="47"/>
      <c r="B45" s="161" t="s">
        <v>226</v>
      </c>
      <c r="C45" s="177" t="s">
        <v>225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5"/>
      <c r="V45" s="2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52"/>
      <c r="AR45" s="52"/>
      <c r="AS45" s="52"/>
      <c r="AT45" s="174" t="s">
        <v>39</v>
      </c>
      <c r="AU45" s="20"/>
      <c r="AV45" s="20"/>
    </row>
    <row r="46" spans="1:48" ht="23.25" customHeight="1">
      <c r="A46" s="47"/>
      <c r="B46" s="249" t="s">
        <v>37</v>
      </c>
      <c r="C46" s="250"/>
      <c r="D46" s="16">
        <v>36</v>
      </c>
      <c r="E46" s="16">
        <v>36</v>
      </c>
      <c r="F46" s="16">
        <v>36</v>
      </c>
      <c r="G46" s="16">
        <v>36</v>
      </c>
      <c r="H46" s="16">
        <v>36</v>
      </c>
      <c r="I46" s="16">
        <v>36</v>
      </c>
      <c r="J46" s="16">
        <v>36</v>
      </c>
      <c r="K46" s="16">
        <v>36</v>
      </c>
      <c r="L46" s="16">
        <v>36</v>
      </c>
      <c r="M46" s="16">
        <v>36</v>
      </c>
      <c r="N46" s="16">
        <v>36</v>
      </c>
      <c r="O46" s="16">
        <v>36</v>
      </c>
      <c r="P46" s="16">
        <v>36</v>
      </c>
      <c r="Q46" s="16">
        <v>36</v>
      </c>
      <c r="R46" s="16">
        <v>36</v>
      </c>
      <c r="S46" s="16">
        <v>36</v>
      </c>
      <c r="T46" s="16">
        <v>36</v>
      </c>
      <c r="U46" s="23"/>
      <c r="V46" s="23">
        <f>SUM(V10+V16+V20+V26+V35)</f>
        <v>650</v>
      </c>
      <c r="W46" s="16">
        <v>36</v>
      </c>
      <c r="X46" s="16">
        <v>36</v>
      </c>
      <c r="Y46" s="16">
        <v>36</v>
      </c>
      <c r="Z46" s="16">
        <v>36</v>
      </c>
      <c r="AA46" s="16">
        <v>36</v>
      </c>
      <c r="AB46" s="16">
        <v>36</v>
      </c>
      <c r="AC46" s="16">
        <v>36</v>
      </c>
      <c r="AD46" s="16">
        <v>36</v>
      </c>
      <c r="AE46" s="16">
        <v>36</v>
      </c>
      <c r="AF46" s="16">
        <v>36</v>
      </c>
      <c r="AG46" s="16">
        <v>36</v>
      </c>
      <c r="AH46" s="16">
        <v>36</v>
      </c>
      <c r="AI46" s="16">
        <v>36</v>
      </c>
      <c r="AJ46" s="16">
        <v>36</v>
      </c>
      <c r="AK46" s="16">
        <v>36</v>
      </c>
      <c r="AL46" s="16">
        <v>36</v>
      </c>
      <c r="AM46" s="16">
        <v>36</v>
      </c>
      <c r="AN46" s="16">
        <v>36</v>
      </c>
      <c r="AO46" s="16">
        <v>36</v>
      </c>
      <c r="AP46" s="16"/>
      <c r="AQ46" s="16"/>
      <c r="AR46" s="16"/>
      <c r="AS46" s="16"/>
      <c r="AT46" s="16"/>
      <c r="AU46" s="16">
        <f>SUM(AU10+AU20+AU26+AU35)</f>
        <v>638</v>
      </c>
      <c r="AV46" s="20">
        <f>SUM(AV10+AV20+AV26+AV37)</f>
        <v>1220</v>
      </c>
    </row>
    <row r="47" spans="1:48" ht="38.25" customHeight="1">
      <c r="A47" s="47"/>
      <c r="B47" s="207" t="s">
        <v>233</v>
      </c>
      <c r="C47" s="20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3"/>
      <c r="V47" s="23">
        <f>SUM(V11+V13+V15+V17+V19+V21+V23+V25+V27+V29+V31+V36+V38+V40+V42)</f>
        <v>108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>
        <f>SUM(AU11+AU13+AU15+AU21+AU23+AU27+AU29+AU31+AU34+AU36+AU38+AU40+AU42)</f>
        <v>172</v>
      </c>
      <c r="AV47" s="20">
        <f>SUM(V47+AU47)</f>
        <v>280</v>
      </c>
    </row>
    <row r="48" spans="1:48" ht="23.25" customHeight="1">
      <c r="A48" s="47"/>
      <c r="B48" s="209" t="s">
        <v>234</v>
      </c>
      <c r="C48" s="21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3"/>
      <c r="V48" s="23">
        <f>SUM(V46+V47)</f>
        <v>758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>
        <f>SUM(AU46+AU47)</f>
        <v>810</v>
      </c>
      <c r="AV48" s="20">
        <f>SUM(V48+AU48)</f>
        <v>1568</v>
      </c>
    </row>
    <row r="49" spans="1:1" ht="21" customHeight="1">
      <c r="A49" s="46" t="s">
        <v>62</v>
      </c>
    </row>
    <row r="50" spans="1:1" ht="15.75" customHeight="1">
      <c r="A50" s="46" t="s">
        <v>63</v>
      </c>
    </row>
    <row r="51" spans="1:1" ht="30.75" customHeight="1">
      <c r="A51" s="46" t="s">
        <v>64</v>
      </c>
    </row>
    <row r="52" spans="1:1" ht="15.75">
      <c r="A52" s="42" t="s">
        <v>65</v>
      </c>
    </row>
  </sheetData>
  <mergeCells count="42">
    <mergeCell ref="Z3:AB3"/>
    <mergeCell ref="AD3:AG3"/>
    <mergeCell ref="AL3:AL5"/>
    <mergeCell ref="AI3:AK3"/>
    <mergeCell ref="B24:B25"/>
    <mergeCell ref="B26:B27"/>
    <mergeCell ref="B28:B29"/>
    <mergeCell ref="B30:B31"/>
    <mergeCell ref="AV3:AV5"/>
    <mergeCell ref="D3:G3"/>
    <mergeCell ref="I3:K3"/>
    <mergeCell ref="M3:P3"/>
    <mergeCell ref="Q3:T3"/>
    <mergeCell ref="L3:L5"/>
    <mergeCell ref="H3:H5"/>
    <mergeCell ref="U3:U5"/>
    <mergeCell ref="V3:X3"/>
    <mergeCell ref="Y3:Y5"/>
    <mergeCell ref="AC3:AC5"/>
    <mergeCell ref="AH3:AH5"/>
    <mergeCell ref="D6:AU6"/>
    <mergeCell ref="D8:AU8"/>
    <mergeCell ref="B3:B9"/>
    <mergeCell ref="B33:B34"/>
    <mergeCell ref="B35:B36"/>
    <mergeCell ref="C3:C9"/>
    <mergeCell ref="AU3:AU5"/>
    <mergeCell ref="AM3:AP3"/>
    <mergeCell ref="AQ3:AT3"/>
    <mergeCell ref="B10:B11"/>
    <mergeCell ref="B12:B13"/>
    <mergeCell ref="B14:B15"/>
    <mergeCell ref="B16:B17"/>
    <mergeCell ref="B18:B19"/>
    <mergeCell ref="B20:B21"/>
    <mergeCell ref="B22:B23"/>
    <mergeCell ref="B47:C47"/>
    <mergeCell ref="B48:C48"/>
    <mergeCell ref="B37:B38"/>
    <mergeCell ref="B39:B40"/>
    <mergeCell ref="B41:B42"/>
    <mergeCell ref="B46:C4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8"/>
  <sheetViews>
    <sheetView topLeftCell="D49" zoomScale="60" zoomScaleNormal="60" workbookViewId="0">
      <selection activeCell="AV69" sqref="AV69"/>
    </sheetView>
  </sheetViews>
  <sheetFormatPr defaultRowHeight="15"/>
  <cols>
    <col min="1" max="1" width="194.42578125" customWidth="1"/>
    <col min="2" max="2" width="14" customWidth="1"/>
    <col min="3" max="3" width="54.42578125" customWidth="1"/>
    <col min="4" max="4" width="6.28515625" customWidth="1"/>
    <col min="5" max="5" width="5.85546875" customWidth="1"/>
    <col min="6" max="6" width="6.5703125" customWidth="1"/>
    <col min="7" max="7" width="6" customWidth="1"/>
    <col min="8" max="8" width="6.28515625" customWidth="1"/>
    <col min="9" max="9" width="6.5703125" customWidth="1"/>
    <col min="10" max="10" width="6.28515625" customWidth="1"/>
    <col min="11" max="12" width="6" customWidth="1"/>
    <col min="13" max="13" width="6.7109375" customWidth="1"/>
    <col min="14" max="14" width="6.28515625" customWidth="1"/>
    <col min="15" max="15" width="5.85546875" customWidth="1"/>
    <col min="16" max="17" width="5.42578125" customWidth="1"/>
    <col min="18" max="18" width="4.5703125" customWidth="1"/>
    <col min="19" max="19" width="4.28515625" customWidth="1"/>
    <col min="20" max="20" width="4.7109375" customWidth="1"/>
    <col min="21" max="21" width="4" customWidth="1"/>
    <col min="22" max="22" width="6" customWidth="1"/>
    <col min="23" max="23" width="4.42578125" customWidth="1"/>
    <col min="24" max="24" width="4.140625" customWidth="1"/>
    <col min="25" max="25" width="4.7109375" customWidth="1"/>
    <col min="26" max="26" width="3.7109375" customWidth="1"/>
    <col min="27" max="27" width="4.42578125" customWidth="1"/>
    <col min="28" max="28" width="4.7109375" customWidth="1"/>
    <col min="29" max="29" width="4" customWidth="1"/>
    <col min="30" max="30" width="4.42578125" customWidth="1"/>
    <col min="31" max="31" width="4.140625" customWidth="1"/>
    <col min="32" max="33" width="4" customWidth="1"/>
    <col min="34" max="34" width="5" customWidth="1"/>
    <col min="35" max="35" width="4" customWidth="1"/>
    <col min="36" max="36" width="4.42578125" customWidth="1"/>
    <col min="37" max="37" width="4" customWidth="1"/>
    <col min="38" max="38" width="4.7109375" customWidth="1"/>
    <col min="39" max="40" width="4.28515625" customWidth="1"/>
    <col min="41" max="41" width="4.7109375" customWidth="1"/>
    <col min="42" max="42" width="4.28515625" customWidth="1"/>
    <col min="43" max="43" width="4.42578125" customWidth="1"/>
    <col min="44" max="44" width="4.140625" customWidth="1"/>
    <col min="45" max="45" width="4.85546875" customWidth="1"/>
    <col min="46" max="46" width="4.42578125" customWidth="1"/>
    <col min="47" max="48" width="7.28515625" customWidth="1"/>
  </cols>
  <sheetData>
    <row r="1" spans="1:48" ht="15" customHeight="1">
      <c r="A1" s="39" t="s">
        <v>46</v>
      </c>
      <c r="B1" s="244" t="s">
        <v>0</v>
      </c>
      <c r="C1" s="214" t="s">
        <v>1</v>
      </c>
      <c r="D1" s="217" t="s">
        <v>2</v>
      </c>
      <c r="E1" s="218"/>
      <c r="F1" s="218"/>
      <c r="G1" s="219"/>
      <c r="H1" s="235" t="s">
        <v>209</v>
      </c>
      <c r="I1" s="217" t="s">
        <v>4</v>
      </c>
      <c r="J1" s="218"/>
      <c r="K1" s="219"/>
      <c r="L1" s="235" t="s">
        <v>210</v>
      </c>
      <c r="M1" s="217" t="s">
        <v>6</v>
      </c>
      <c r="N1" s="218"/>
      <c r="O1" s="218"/>
      <c r="P1" s="219"/>
      <c r="Q1" s="217" t="s">
        <v>7</v>
      </c>
      <c r="R1" s="218"/>
      <c r="S1" s="218"/>
      <c r="T1" s="219"/>
      <c r="U1" s="235" t="s">
        <v>211</v>
      </c>
      <c r="V1" s="217" t="s">
        <v>9</v>
      </c>
      <c r="W1" s="218"/>
      <c r="X1" s="219"/>
      <c r="Y1" s="235" t="s">
        <v>212</v>
      </c>
      <c r="Z1" s="220" t="s">
        <v>12</v>
      </c>
      <c r="AA1" s="221"/>
      <c r="AB1" s="222"/>
      <c r="AC1" s="235" t="s">
        <v>213</v>
      </c>
      <c r="AD1" s="220" t="s">
        <v>14</v>
      </c>
      <c r="AE1" s="221"/>
      <c r="AF1" s="221"/>
      <c r="AG1" s="222"/>
      <c r="AH1" s="232" t="s">
        <v>214</v>
      </c>
      <c r="AI1" s="220" t="s">
        <v>15</v>
      </c>
      <c r="AJ1" s="221"/>
      <c r="AK1" s="222"/>
      <c r="AL1" s="235" t="s">
        <v>215</v>
      </c>
      <c r="AM1" s="220" t="s">
        <v>16</v>
      </c>
      <c r="AN1" s="221"/>
      <c r="AO1" s="221"/>
      <c r="AP1" s="222"/>
      <c r="AQ1" s="220" t="s">
        <v>17</v>
      </c>
      <c r="AR1" s="221"/>
      <c r="AS1" s="221"/>
      <c r="AT1" s="222"/>
      <c r="AU1" s="211" t="s">
        <v>38</v>
      </c>
      <c r="AV1" s="211" t="s">
        <v>18</v>
      </c>
    </row>
    <row r="2" spans="1:48" ht="15" customHeight="1">
      <c r="A2" s="39" t="s">
        <v>47</v>
      </c>
      <c r="B2" s="245"/>
      <c r="C2" s="215"/>
      <c r="D2" s="54">
        <v>26</v>
      </c>
      <c r="E2" s="4">
        <v>2</v>
      </c>
      <c r="F2" s="4">
        <v>9</v>
      </c>
      <c r="G2" s="53">
        <v>16</v>
      </c>
      <c r="H2" s="236"/>
      <c r="I2" s="4">
        <v>30</v>
      </c>
      <c r="J2" s="4">
        <v>7</v>
      </c>
      <c r="K2" s="54">
        <v>14</v>
      </c>
      <c r="L2" s="236"/>
      <c r="M2" s="4">
        <v>28</v>
      </c>
      <c r="N2" s="4">
        <v>4</v>
      </c>
      <c r="O2" s="4">
        <v>11</v>
      </c>
      <c r="P2" s="53">
        <v>18</v>
      </c>
      <c r="Q2" s="4">
        <v>25</v>
      </c>
      <c r="R2" s="4">
        <v>2</v>
      </c>
      <c r="S2" s="4">
        <v>9</v>
      </c>
      <c r="T2" s="4">
        <v>16</v>
      </c>
      <c r="U2" s="236"/>
      <c r="V2" s="4">
        <v>30</v>
      </c>
      <c r="W2" s="4">
        <v>6</v>
      </c>
      <c r="X2" s="4">
        <v>13</v>
      </c>
      <c r="Y2" s="236"/>
      <c r="Z2" s="12">
        <v>27</v>
      </c>
      <c r="AA2" s="12">
        <v>3</v>
      </c>
      <c r="AB2" s="10">
        <v>10</v>
      </c>
      <c r="AC2" s="236"/>
      <c r="AD2" s="1">
        <v>24</v>
      </c>
      <c r="AE2" s="1">
        <v>3</v>
      </c>
      <c r="AF2" s="1">
        <v>10</v>
      </c>
      <c r="AG2" s="1">
        <v>17</v>
      </c>
      <c r="AH2" s="233"/>
      <c r="AI2" s="1">
        <v>31</v>
      </c>
      <c r="AJ2" s="1">
        <v>7</v>
      </c>
      <c r="AK2" s="1">
        <v>14</v>
      </c>
      <c r="AL2" s="236"/>
      <c r="AM2" s="1">
        <v>28</v>
      </c>
      <c r="AN2" s="1">
        <v>5</v>
      </c>
      <c r="AO2" s="1">
        <v>12</v>
      </c>
      <c r="AP2" s="1">
        <v>19</v>
      </c>
      <c r="AQ2" s="1">
        <v>26</v>
      </c>
      <c r="AR2" s="1">
        <v>2</v>
      </c>
      <c r="AS2" s="1">
        <v>9</v>
      </c>
      <c r="AT2" s="1">
        <v>16</v>
      </c>
      <c r="AU2" s="212"/>
      <c r="AV2" s="212"/>
    </row>
    <row r="3" spans="1:48" ht="15" customHeight="1">
      <c r="A3" s="39" t="s">
        <v>48</v>
      </c>
      <c r="B3" s="245"/>
      <c r="C3" s="215"/>
      <c r="D3" s="5">
        <v>1</v>
      </c>
      <c r="E3" s="6">
        <v>8</v>
      </c>
      <c r="F3" s="6">
        <v>15</v>
      </c>
      <c r="G3" s="7">
        <v>22</v>
      </c>
      <c r="H3" s="237"/>
      <c r="I3" s="6">
        <v>6</v>
      </c>
      <c r="J3" s="6">
        <v>13</v>
      </c>
      <c r="K3" s="5">
        <v>20</v>
      </c>
      <c r="L3" s="237"/>
      <c r="M3" s="6">
        <v>3</v>
      </c>
      <c r="N3" s="6">
        <v>10</v>
      </c>
      <c r="O3" s="6">
        <v>17</v>
      </c>
      <c r="P3" s="7">
        <v>24</v>
      </c>
      <c r="Q3" s="6">
        <v>1</v>
      </c>
      <c r="R3" s="6">
        <v>8</v>
      </c>
      <c r="S3" s="6">
        <v>15</v>
      </c>
      <c r="T3" s="6">
        <v>22</v>
      </c>
      <c r="U3" s="237"/>
      <c r="V3" s="6">
        <v>5</v>
      </c>
      <c r="W3" s="6">
        <v>12</v>
      </c>
      <c r="X3" s="6">
        <v>19</v>
      </c>
      <c r="Y3" s="237"/>
      <c r="Z3" s="9">
        <v>2</v>
      </c>
      <c r="AA3" s="9">
        <v>9</v>
      </c>
      <c r="AB3" s="11">
        <v>16</v>
      </c>
      <c r="AC3" s="237"/>
      <c r="AD3" s="1">
        <v>2</v>
      </c>
      <c r="AE3" s="1">
        <v>9</v>
      </c>
      <c r="AF3" s="1">
        <v>16</v>
      </c>
      <c r="AG3" s="1">
        <v>23</v>
      </c>
      <c r="AH3" s="234"/>
      <c r="AI3" s="1">
        <v>6</v>
      </c>
      <c r="AJ3" s="1">
        <v>13</v>
      </c>
      <c r="AK3" s="1">
        <v>20</v>
      </c>
      <c r="AL3" s="237"/>
      <c r="AM3" s="1">
        <v>4</v>
      </c>
      <c r="AN3" s="1">
        <v>11</v>
      </c>
      <c r="AO3" s="1">
        <v>18</v>
      </c>
      <c r="AP3" s="1">
        <v>25</v>
      </c>
      <c r="AQ3" s="1">
        <v>1</v>
      </c>
      <c r="AR3" s="1">
        <v>8</v>
      </c>
      <c r="AS3" s="1">
        <v>15</v>
      </c>
      <c r="AT3" s="1">
        <v>22</v>
      </c>
      <c r="AU3" s="213"/>
      <c r="AV3" s="213"/>
    </row>
    <row r="4" spans="1:48" ht="15.75">
      <c r="A4" s="39" t="s">
        <v>49</v>
      </c>
      <c r="B4" s="245"/>
      <c r="C4" s="215"/>
      <c r="D4" s="223" t="s">
        <v>21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5"/>
      <c r="AV4" s="12"/>
    </row>
    <row r="5" spans="1:48" ht="18.75">
      <c r="A5" s="40"/>
      <c r="B5" s="245"/>
      <c r="C5" s="215"/>
      <c r="D5" s="55">
        <v>36</v>
      </c>
      <c r="E5" s="8">
        <v>37</v>
      </c>
      <c r="F5" s="8">
        <v>38</v>
      </c>
      <c r="G5" s="8">
        <v>39</v>
      </c>
      <c r="H5" s="8">
        <v>40</v>
      </c>
      <c r="I5" s="8">
        <v>41</v>
      </c>
      <c r="J5" s="8">
        <v>42</v>
      </c>
      <c r="K5" s="8">
        <v>43</v>
      </c>
      <c r="L5" s="8">
        <v>44</v>
      </c>
      <c r="M5" s="8">
        <v>45</v>
      </c>
      <c r="N5" s="8">
        <v>46</v>
      </c>
      <c r="O5" s="8">
        <v>47</v>
      </c>
      <c r="P5" s="8">
        <v>48</v>
      </c>
      <c r="Q5" s="8">
        <v>49</v>
      </c>
      <c r="R5" s="8">
        <v>50</v>
      </c>
      <c r="S5" s="8">
        <v>51</v>
      </c>
      <c r="T5" s="8">
        <v>52</v>
      </c>
      <c r="U5" s="8">
        <v>1</v>
      </c>
      <c r="V5" s="8">
        <v>2</v>
      </c>
      <c r="W5" s="8">
        <v>3</v>
      </c>
      <c r="X5" s="8">
        <v>4</v>
      </c>
      <c r="Y5" s="1">
        <v>5</v>
      </c>
      <c r="Z5" s="1">
        <v>6</v>
      </c>
      <c r="AA5" s="1">
        <v>7</v>
      </c>
      <c r="AB5" s="1">
        <v>8</v>
      </c>
      <c r="AC5" s="1">
        <v>9</v>
      </c>
      <c r="AD5" s="1">
        <v>10</v>
      </c>
      <c r="AE5" s="1">
        <v>11</v>
      </c>
      <c r="AF5" s="1">
        <v>12</v>
      </c>
      <c r="AG5" s="1">
        <v>13</v>
      </c>
      <c r="AH5" s="1">
        <v>14</v>
      </c>
      <c r="AI5" s="1">
        <v>15</v>
      </c>
      <c r="AJ5" s="1">
        <v>16</v>
      </c>
      <c r="AK5" s="1">
        <v>17</v>
      </c>
      <c r="AL5" s="1">
        <v>18</v>
      </c>
      <c r="AM5" s="1">
        <v>19</v>
      </c>
      <c r="AN5" s="1">
        <v>20</v>
      </c>
      <c r="AO5" s="1">
        <v>21</v>
      </c>
      <c r="AP5" s="1">
        <v>22</v>
      </c>
      <c r="AQ5" s="1">
        <v>23</v>
      </c>
      <c r="AR5" s="1">
        <v>24</v>
      </c>
      <c r="AS5" s="1">
        <v>25</v>
      </c>
      <c r="AT5" s="1">
        <v>26</v>
      </c>
      <c r="AU5" s="1"/>
      <c r="AV5" s="1"/>
    </row>
    <row r="6" spans="1:48" ht="18.75">
      <c r="A6" s="40"/>
      <c r="B6" s="245"/>
      <c r="C6" s="215"/>
      <c r="D6" s="223" t="s">
        <v>41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5"/>
      <c r="AV6" s="9"/>
    </row>
    <row r="7" spans="1:48" ht="18.75">
      <c r="A7" s="40"/>
      <c r="B7" s="246"/>
      <c r="C7" s="216"/>
      <c r="D7" s="55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29">
        <v>18</v>
      </c>
      <c r="V7" s="29">
        <v>19</v>
      </c>
      <c r="W7" s="8">
        <v>20</v>
      </c>
      <c r="X7" s="8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/>
      <c r="AV7" s="1"/>
    </row>
    <row r="8" spans="1:48" ht="28.5">
      <c r="A8" s="41" t="s">
        <v>50</v>
      </c>
      <c r="B8" s="247" t="s">
        <v>146</v>
      </c>
      <c r="C8" s="19" t="s">
        <v>151</v>
      </c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6">
        <v>2</v>
      </c>
      <c r="P8" s="16">
        <v>4</v>
      </c>
      <c r="Q8" s="16">
        <v>4</v>
      </c>
      <c r="R8" s="16"/>
      <c r="S8" s="16"/>
      <c r="T8" s="16"/>
      <c r="U8" s="23"/>
      <c r="V8" s="23">
        <v>54</v>
      </c>
      <c r="W8" s="16">
        <v>6</v>
      </c>
      <c r="X8" s="16">
        <v>6</v>
      </c>
      <c r="Y8" s="20">
        <v>6</v>
      </c>
      <c r="Z8" s="20">
        <v>6</v>
      </c>
      <c r="AA8" s="20">
        <v>6</v>
      </c>
      <c r="AB8" s="20">
        <v>6</v>
      </c>
      <c r="AC8" s="20">
        <v>6</v>
      </c>
      <c r="AD8" s="20">
        <v>6</v>
      </c>
      <c r="AE8" s="20">
        <v>6</v>
      </c>
      <c r="AF8" s="20">
        <v>6</v>
      </c>
      <c r="AG8" s="20">
        <v>8</v>
      </c>
      <c r="AH8" s="20">
        <v>8</v>
      </c>
      <c r="AI8" s="20">
        <v>6</v>
      </c>
      <c r="AJ8" s="20">
        <v>6</v>
      </c>
      <c r="AK8" s="20">
        <v>6</v>
      </c>
      <c r="AL8" s="20">
        <v>6</v>
      </c>
      <c r="AM8" s="20">
        <v>6</v>
      </c>
      <c r="AN8" s="20">
        <v>0</v>
      </c>
      <c r="AO8" s="20">
        <v>0</v>
      </c>
      <c r="AP8" s="20">
        <v>0</v>
      </c>
      <c r="AQ8" s="20">
        <v>0</v>
      </c>
      <c r="AR8" s="20"/>
      <c r="AS8" s="20"/>
      <c r="AT8" s="20"/>
      <c r="AU8" s="20">
        <v>106</v>
      </c>
      <c r="AV8" s="20">
        <v>160</v>
      </c>
    </row>
    <row r="9" spans="1:48" ht="20.25">
      <c r="A9" s="41"/>
      <c r="B9" s="263"/>
      <c r="C9" s="19" t="s">
        <v>193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4</v>
      </c>
      <c r="R9" s="16"/>
      <c r="S9" s="16"/>
      <c r="T9" s="16"/>
      <c r="U9" s="23"/>
      <c r="V9" s="23">
        <v>4</v>
      </c>
      <c r="W9" s="16"/>
      <c r="X9" s="16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>
        <v>12</v>
      </c>
      <c r="AO9" s="20"/>
      <c r="AP9" s="20"/>
      <c r="AQ9" s="20"/>
      <c r="AR9" s="20"/>
      <c r="AS9" s="20"/>
      <c r="AT9" s="20"/>
      <c r="AU9" s="20">
        <v>12</v>
      </c>
      <c r="AV9" s="20">
        <v>16</v>
      </c>
    </row>
    <row r="10" spans="1:48" ht="18.75">
      <c r="A10" s="43" t="s">
        <v>51</v>
      </c>
      <c r="B10" s="240" t="s">
        <v>69</v>
      </c>
      <c r="C10" s="13" t="s">
        <v>126</v>
      </c>
      <c r="D10" s="27">
        <v>2</v>
      </c>
      <c r="E10" s="27">
        <v>2</v>
      </c>
      <c r="F10" s="27">
        <v>2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2</v>
      </c>
      <c r="M10" s="27">
        <v>2</v>
      </c>
      <c r="N10" s="27">
        <v>2</v>
      </c>
      <c r="O10" s="27"/>
      <c r="P10" s="127"/>
      <c r="Q10" s="27"/>
      <c r="R10" s="27"/>
      <c r="S10" s="27"/>
      <c r="T10" s="27"/>
      <c r="U10" s="26"/>
      <c r="V10" s="26">
        <v>22</v>
      </c>
      <c r="W10" s="27">
        <v>2</v>
      </c>
      <c r="X10" s="27">
        <v>2</v>
      </c>
      <c r="Y10" s="27">
        <v>2</v>
      </c>
      <c r="Z10" s="27">
        <v>2</v>
      </c>
      <c r="AA10" s="27">
        <v>2</v>
      </c>
      <c r="AB10" s="27">
        <v>2</v>
      </c>
      <c r="AC10" s="27">
        <v>2</v>
      </c>
      <c r="AD10" s="27">
        <v>2</v>
      </c>
      <c r="AE10" s="27">
        <v>2</v>
      </c>
      <c r="AF10" s="27">
        <v>2</v>
      </c>
      <c r="AG10" s="27">
        <v>2</v>
      </c>
      <c r="AH10" s="27">
        <v>2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0">
        <v>24</v>
      </c>
      <c r="AV10" s="20">
        <v>46</v>
      </c>
    </row>
    <row r="11" spans="1:48" ht="18.75">
      <c r="A11" s="43"/>
      <c r="B11" s="241"/>
      <c r="C11" s="155" t="s">
        <v>193</v>
      </c>
      <c r="D11" s="1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27"/>
      <c r="Q11" s="27">
        <v>2</v>
      </c>
      <c r="R11" s="27"/>
      <c r="S11" s="27"/>
      <c r="T11" s="27"/>
      <c r="U11" s="26"/>
      <c r="V11" s="26">
        <v>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2</v>
      </c>
      <c r="AO11" s="27"/>
      <c r="AP11" s="27"/>
      <c r="AQ11" s="27"/>
      <c r="AR11" s="27"/>
      <c r="AS11" s="27"/>
      <c r="AT11" s="27"/>
      <c r="AU11" s="20">
        <v>2</v>
      </c>
      <c r="AV11" s="20">
        <v>4</v>
      </c>
    </row>
    <row r="12" spans="1:48" ht="19.5">
      <c r="A12" s="44" t="s">
        <v>52</v>
      </c>
      <c r="B12" s="240" t="s">
        <v>70</v>
      </c>
      <c r="C12" s="50" t="s">
        <v>32</v>
      </c>
      <c r="D12" s="2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2">
        <v>4</v>
      </c>
      <c r="Q12" s="1">
        <v>4</v>
      </c>
      <c r="R12" s="1"/>
      <c r="S12" s="1"/>
      <c r="T12" s="1"/>
      <c r="U12" s="26"/>
      <c r="V12" s="26">
        <v>32</v>
      </c>
      <c r="W12" s="27">
        <v>2</v>
      </c>
      <c r="X12" s="27">
        <v>2</v>
      </c>
      <c r="Y12" s="27">
        <v>2</v>
      </c>
      <c r="Z12" s="27">
        <v>2</v>
      </c>
      <c r="AA12" s="27">
        <v>2</v>
      </c>
      <c r="AB12" s="27">
        <v>2</v>
      </c>
      <c r="AC12" s="27">
        <v>2</v>
      </c>
      <c r="AD12" s="27">
        <v>2</v>
      </c>
      <c r="AE12" s="27">
        <v>2</v>
      </c>
      <c r="AF12" s="27">
        <v>2</v>
      </c>
      <c r="AG12" s="27">
        <v>2</v>
      </c>
      <c r="AH12" s="27">
        <v>2</v>
      </c>
      <c r="AI12" s="27">
        <v>2</v>
      </c>
      <c r="AJ12" s="27">
        <v>2</v>
      </c>
      <c r="AK12" s="27">
        <v>2</v>
      </c>
      <c r="AL12" s="27">
        <v>2</v>
      </c>
      <c r="AM12" s="27">
        <v>2</v>
      </c>
      <c r="AN12" s="27"/>
      <c r="AO12" s="27"/>
      <c r="AP12" s="27"/>
      <c r="AQ12" s="27"/>
      <c r="AR12" s="27"/>
      <c r="AS12" s="27"/>
      <c r="AT12" s="27"/>
      <c r="AU12" s="20">
        <v>34</v>
      </c>
      <c r="AV12" s="20">
        <v>66</v>
      </c>
    </row>
    <row r="13" spans="1:48" ht="19.5">
      <c r="A13" s="44"/>
      <c r="B13" s="241"/>
      <c r="C13" s="164" t="s">
        <v>193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1">
        <v>2</v>
      </c>
      <c r="R13" s="1"/>
      <c r="S13" s="1"/>
      <c r="T13" s="1"/>
      <c r="U13" s="26"/>
      <c r="V13" s="26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>
        <v>4</v>
      </c>
      <c r="AO13" s="27"/>
      <c r="AP13" s="27"/>
      <c r="AQ13" s="27"/>
      <c r="AR13" s="27"/>
      <c r="AS13" s="27"/>
      <c r="AT13" s="27"/>
      <c r="AU13" s="20">
        <v>4</v>
      </c>
      <c r="AV13" s="20">
        <v>6</v>
      </c>
    </row>
    <row r="14" spans="1:48" ht="18" customHeight="1">
      <c r="A14" s="45"/>
      <c r="B14" s="240" t="s">
        <v>71</v>
      </c>
      <c r="C14" s="49" t="s">
        <v>106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1"/>
      <c r="R14" s="1"/>
      <c r="S14" s="1"/>
      <c r="T14" s="1"/>
      <c r="U14" s="26"/>
      <c r="V14" s="26"/>
      <c r="W14" s="27">
        <v>2</v>
      </c>
      <c r="X14" s="27">
        <v>2</v>
      </c>
      <c r="Y14" s="27">
        <v>2</v>
      </c>
      <c r="Z14" s="27">
        <v>2</v>
      </c>
      <c r="AA14" s="27">
        <v>2</v>
      </c>
      <c r="AB14" s="27">
        <v>2</v>
      </c>
      <c r="AC14" s="27">
        <v>2</v>
      </c>
      <c r="AD14" s="27">
        <v>2</v>
      </c>
      <c r="AE14" s="27">
        <v>2</v>
      </c>
      <c r="AF14" s="27">
        <v>2</v>
      </c>
      <c r="AG14" s="27">
        <v>4</v>
      </c>
      <c r="AH14" s="27">
        <v>4</v>
      </c>
      <c r="AI14" s="27">
        <v>4</v>
      </c>
      <c r="AJ14" s="27">
        <v>4</v>
      </c>
      <c r="AK14" s="27">
        <v>4</v>
      </c>
      <c r="AL14" s="27">
        <v>4</v>
      </c>
      <c r="AM14" s="27">
        <v>4</v>
      </c>
      <c r="AN14" s="27"/>
      <c r="AO14" s="27"/>
      <c r="AP14" s="27"/>
      <c r="AQ14" s="27"/>
      <c r="AR14" s="27"/>
      <c r="AS14" s="27"/>
      <c r="AT14" s="27"/>
      <c r="AU14" s="20">
        <v>48</v>
      </c>
      <c r="AV14" s="20">
        <v>48</v>
      </c>
    </row>
    <row r="15" spans="1:48" ht="21" customHeight="1">
      <c r="A15" s="45"/>
      <c r="B15" s="241"/>
      <c r="C15" s="158" t="s">
        <v>193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6"/>
      <c r="V15" s="26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6</v>
      </c>
      <c r="AO15" s="27"/>
      <c r="AP15" s="27"/>
      <c r="AQ15" s="27"/>
      <c r="AR15" s="27"/>
      <c r="AS15" s="27"/>
      <c r="AT15" s="27"/>
      <c r="AU15" s="20">
        <v>6</v>
      </c>
      <c r="AV15" s="20">
        <v>6</v>
      </c>
    </row>
    <row r="16" spans="1:48" ht="21" customHeight="1">
      <c r="A16" s="45"/>
      <c r="B16" s="247" t="s">
        <v>138</v>
      </c>
      <c r="C16" s="18" t="s">
        <v>152</v>
      </c>
      <c r="D16" s="21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>
        <v>4</v>
      </c>
      <c r="O16" s="20">
        <v>4</v>
      </c>
      <c r="P16" s="21">
        <v>4</v>
      </c>
      <c r="Q16" s="20">
        <v>4</v>
      </c>
      <c r="R16" s="20"/>
      <c r="S16" s="28"/>
      <c r="T16" s="28"/>
      <c r="U16" s="26"/>
      <c r="V16" s="26">
        <v>36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0"/>
      <c r="AV16" s="20">
        <v>36</v>
      </c>
    </row>
    <row r="17" spans="1:48" ht="21" customHeight="1">
      <c r="A17" s="45"/>
      <c r="B17" s="263"/>
      <c r="C17" s="18" t="s">
        <v>193</v>
      </c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0">
        <v>4</v>
      </c>
      <c r="R17" s="20"/>
      <c r="S17" s="28"/>
      <c r="T17" s="28"/>
      <c r="U17" s="26"/>
      <c r="V17" s="26">
        <v>4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0"/>
      <c r="AV17" s="20">
        <v>4</v>
      </c>
    </row>
    <row r="18" spans="1:48" ht="18.75">
      <c r="A18" s="45" t="s">
        <v>53</v>
      </c>
      <c r="B18" s="240" t="s">
        <v>73</v>
      </c>
      <c r="C18" s="49" t="s">
        <v>74</v>
      </c>
      <c r="D18" s="2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4</v>
      </c>
      <c r="O18" s="1">
        <v>4</v>
      </c>
      <c r="P18" s="2">
        <v>4</v>
      </c>
      <c r="Q18" s="1">
        <v>4</v>
      </c>
      <c r="R18" s="1"/>
      <c r="S18" s="1"/>
      <c r="T18" s="52"/>
      <c r="U18" s="26"/>
      <c r="V18" s="26">
        <v>36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0"/>
      <c r="AV18" s="20">
        <v>36</v>
      </c>
    </row>
    <row r="19" spans="1:48" ht="18.75">
      <c r="A19" s="45"/>
      <c r="B19" s="241"/>
      <c r="C19" s="158" t="s">
        <v>193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4</v>
      </c>
      <c r="R19" s="2"/>
      <c r="S19" s="2"/>
      <c r="T19" s="162"/>
      <c r="U19" s="26"/>
      <c r="V19" s="26">
        <v>4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0"/>
      <c r="AV19" s="20">
        <v>4</v>
      </c>
    </row>
    <row r="20" spans="1:48" ht="18.75">
      <c r="A20" s="45"/>
      <c r="B20" s="247" t="s">
        <v>140</v>
      </c>
      <c r="C20" s="18" t="s">
        <v>153</v>
      </c>
      <c r="D20" s="21">
        <v>2</v>
      </c>
      <c r="E20" s="21">
        <v>2</v>
      </c>
      <c r="F20" s="21">
        <v>2</v>
      </c>
      <c r="G20" s="21">
        <v>2</v>
      </c>
      <c r="H20" s="21">
        <v>2</v>
      </c>
      <c r="I20" s="21">
        <v>2</v>
      </c>
      <c r="J20" s="21">
        <v>2</v>
      </c>
      <c r="K20" s="21">
        <v>2</v>
      </c>
      <c r="L20" s="21">
        <v>2</v>
      </c>
      <c r="M20" s="21">
        <v>2</v>
      </c>
      <c r="N20" s="21">
        <v>4</v>
      </c>
      <c r="O20" s="21">
        <v>4</v>
      </c>
      <c r="P20" s="21">
        <v>4</v>
      </c>
      <c r="Q20" s="21">
        <v>4</v>
      </c>
      <c r="R20" s="21"/>
      <c r="S20" s="112"/>
      <c r="T20" s="112"/>
      <c r="U20" s="26"/>
      <c r="V20" s="26">
        <v>36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0"/>
      <c r="AV20" s="20">
        <v>36</v>
      </c>
    </row>
    <row r="21" spans="1:48" ht="18.75">
      <c r="A21" s="45"/>
      <c r="B21" s="263"/>
      <c r="C21" s="18" t="s">
        <v>193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4</v>
      </c>
      <c r="R21" s="21"/>
      <c r="S21" s="112"/>
      <c r="T21" s="112"/>
      <c r="U21" s="26"/>
      <c r="V21" s="26">
        <v>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0"/>
      <c r="AV21" s="20">
        <v>4</v>
      </c>
    </row>
    <row r="22" spans="1:48" ht="18.75">
      <c r="A22" s="43" t="s">
        <v>54</v>
      </c>
      <c r="B22" s="240" t="s">
        <v>82</v>
      </c>
      <c r="C22" s="14" t="s">
        <v>112</v>
      </c>
      <c r="D22" s="1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4</v>
      </c>
      <c r="O22" s="2">
        <v>4</v>
      </c>
      <c r="P22" s="2">
        <v>4</v>
      </c>
      <c r="Q22" s="2">
        <v>4</v>
      </c>
      <c r="R22" s="2"/>
      <c r="S22" s="2"/>
      <c r="T22" s="2"/>
      <c r="U22" s="26"/>
      <c r="V22" s="26">
        <v>36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0"/>
      <c r="AV22" s="20">
        <v>36</v>
      </c>
    </row>
    <row r="23" spans="1:48" ht="18.75">
      <c r="A23" s="43"/>
      <c r="B23" s="248"/>
      <c r="C23" s="159" t="s">
        <v>193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4</v>
      </c>
      <c r="R23" s="2"/>
      <c r="S23" s="2"/>
      <c r="T23" s="2"/>
      <c r="U23" s="26"/>
      <c r="V23" s="26">
        <v>4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0"/>
      <c r="AV23" s="20">
        <v>4</v>
      </c>
    </row>
    <row r="24" spans="1:48" ht="18.75">
      <c r="A24" s="43"/>
      <c r="B24" s="247" t="s">
        <v>142</v>
      </c>
      <c r="C24" s="19" t="s">
        <v>143</v>
      </c>
      <c r="D24" s="21">
        <v>28</v>
      </c>
      <c r="E24" s="21">
        <v>28</v>
      </c>
      <c r="F24" s="21">
        <v>28</v>
      </c>
      <c r="G24" s="21">
        <v>28</v>
      </c>
      <c r="H24" s="21">
        <v>28</v>
      </c>
      <c r="I24" s="21">
        <v>28</v>
      </c>
      <c r="J24" s="21">
        <v>28</v>
      </c>
      <c r="K24" s="21">
        <v>28</v>
      </c>
      <c r="L24" s="21">
        <v>28</v>
      </c>
      <c r="M24" s="21">
        <v>28</v>
      </c>
      <c r="N24" s="21">
        <v>24</v>
      </c>
      <c r="O24" s="21">
        <v>26</v>
      </c>
      <c r="P24" s="21">
        <v>24</v>
      </c>
      <c r="Q24" s="21">
        <v>24</v>
      </c>
      <c r="R24" s="21"/>
      <c r="S24" s="112"/>
      <c r="T24" s="112"/>
      <c r="U24" s="26"/>
      <c r="V24" s="26">
        <v>468</v>
      </c>
      <c r="W24" s="20">
        <v>30</v>
      </c>
      <c r="X24" s="20">
        <v>30</v>
      </c>
      <c r="Y24" s="20">
        <v>30</v>
      </c>
      <c r="Z24" s="20">
        <v>30</v>
      </c>
      <c r="AA24" s="20">
        <v>30</v>
      </c>
      <c r="AB24" s="20">
        <v>30</v>
      </c>
      <c r="AC24" s="20">
        <v>30</v>
      </c>
      <c r="AD24" s="20">
        <v>30</v>
      </c>
      <c r="AE24" s="20">
        <v>30</v>
      </c>
      <c r="AF24" s="20">
        <v>30</v>
      </c>
      <c r="AG24" s="20">
        <v>28</v>
      </c>
      <c r="AH24" s="20">
        <v>28</v>
      </c>
      <c r="AI24" s="20">
        <v>30</v>
      </c>
      <c r="AJ24" s="20">
        <v>30</v>
      </c>
      <c r="AK24" s="20">
        <v>30</v>
      </c>
      <c r="AL24" s="20">
        <v>30</v>
      </c>
      <c r="AM24" s="20">
        <v>30</v>
      </c>
      <c r="AN24" s="20">
        <v>36</v>
      </c>
      <c r="AO24" s="20"/>
      <c r="AP24" s="20"/>
      <c r="AQ24" s="20"/>
      <c r="AR24" s="20"/>
      <c r="AS24" s="20"/>
      <c r="AT24" s="20"/>
      <c r="AU24" s="20">
        <v>722</v>
      </c>
      <c r="AV24" s="20">
        <v>1190</v>
      </c>
    </row>
    <row r="25" spans="1:48" ht="18.75">
      <c r="A25" s="43"/>
      <c r="B25" s="263"/>
      <c r="C25" s="19" t="s">
        <v>193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34</v>
      </c>
      <c r="R25" s="21"/>
      <c r="S25" s="112"/>
      <c r="T25" s="112"/>
      <c r="U25" s="26"/>
      <c r="V25" s="26">
        <v>34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>
        <v>52</v>
      </c>
      <c r="AN25" s="20"/>
      <c r="AO25" s="20"/>
      <c r="AP25" s="20"/>
      <c r="AQ25" s="20"/>
      <c r="AR25" s="20"/>
      <c r="AS25" s="20"/>
      <c r="AT25" s="20"/>
      <c r="AU25" s="20">
        <v>52</v>
      </c>
      <c r="AV25" s="20">
        <v>86</v>
      </c>
    </row>
    <row r="26" spans="1:48" ht="18.75">
      <c r="A26" s="43"/>
      <c r="B26" s="269" t="s">
        <v>144</v>
      </c>
      <c r="C26" s="129" t="s">
        <v>154</v>
      </c>
      <c r="D26" s="115">
        <v>22</v>
      </c>
      <c r="E26" s="115">
        <v>20</v>
      </c>
      <c r="F26" s="115">
        <v>20</v>
      </c>
      <c r="G26" s="115">
        <v>20</v>
      </c>
      <c r="H26" s="115">
        <v>20</v>
      </c>
      <c r="I26" s="115">
        <v>22</v>
      </c>
      <c r="J26" s="115">
        <v>22</v>
      </c>
      <c r="K26" s="115">
        <v>22</v>
      </c>
      <c r="L26" s="115">
        <v>22</v>
      </c>
      <c r="M26" s="115">
        <v>22</v>
      </c>
      <c r="N26" s="115">
        <v>22</v>
      </c>
      <c r="O26" s="115">
        <v>22</v>
      </c>
      <c r="P26" s="115">
        <v>22</v>
      </c>
      <c r="Q26" s="115">
        <v>20</v>
      </c>
      <c r="R26" s="115"/>
      <c r="S26" s="118"/>
      <c r="T26" s="118"/>
      <c r="U26" s="26"/>
      <c r="V26" s="26">
        <v>228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9"/>
      <c r="AQ26" s="119"/>
      <c r="AR26" s="119"/>
      <c r="AS26" s="119"/>
      <c r="AT26" s="119"/>
      <c r="AU26" s="20"/>
      <c r="AV26" s="20">
        <v>228</v>
      </c>
    </row>
    <row r="27" spans="1:48" ht="18.75">
      <c r="A27" s="43"/>
      <c r="B27" s="270"/>
      <c r="C27" s="129" t="s">
        <v>193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>
        <v>18</v>
      </c>
      <c r="R27" s="115"/>
      <c r="S27" s="118"/>
      <c r="T27" s="118"/>
      <c r="U27" s="26"/>
      <c r="V27" s="26">
        <v>18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9"/>
      <c r="AQ27" s="119"/>
      <c r="AR27" s="119"/>
      <c r="AS27" s="119"/>
      <c r="AT27" s="119"/>
      <c r="AU27" s="20"/>
      <c r="AV27" s="20">
        <v>18</v>
      </c>
    </row>
    <row r="28" spans="1:48" ht="15.75">
      <c r="A28" s="46"/>
      <c r="B28" s="251" t="s">
        <v>84</v>
      </c>
      <c r="C28" s="50" t="s">
        <v>113</v>
      </c>
      <c r="D28" s="111">
        <v>6</v>
      </c>
      <c r="E28" s="111">
        <v>6</v>
      </c>
      <c r="F28" s="111">
        <v>6</v>
      </c>
      <c r="G28" s="111">
        <v>6</v>
      </c>
      <c r="H28" s="111">
        <v>6</v>
      </c>
      <c r="I28" s="111">
        <v>8</v>
      </c>
      <c r="J28" s="111">
        <v>8</v>
      </c>
      <c r="K28" s="111">
        <v>8</v>
      </c>
      <c r="L28" s="111">
        <v>8</v>
      </c>
      <c r="M28" s="111">
        <v>8</v>
      </c>
      <c r="N28" s="111">
        <v>8</v>
      </c>
      <c r="O28" s="111">
        <v>8</v>
      </c>
      <c r="P28" s="111">
        <v>8</v>
      </c>
      <c r="Q28" s="111">
        <v>6</v>
      </c>
      <c r="R28" s="111"/>
      <c r="S28" s="111"/>
      <c r="T28" s="117"/>
      <c r="U28" s="26"/>
      <c r="V28" s="26">
        <v>100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20"/>
      <c r="AV28" s="20">
        <v>100</v>
      </c>
    </row>
    <row r="29" spans="1:48" ht="15.75">
      <c r="A29" s="46"/>
      <c r="B29" s="252"/>
      <c r="C29" s="164" t="s">
        <v>193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>
        <v>10</v>
      </c>
      <c r="R29" s="111"/>
      <c r="S29" s="111"/>
      <c r="T29" s="117"/>
      <c r="U29" s="31"/>
      <c r="V29" s="26">
        <v>10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20"/>
      <c r="AV29" s="20">
        <v>10</v>
      </c>
    </row>
    <row r="30" spans="1:48" ht="16.5" customHeight="1">
      <c r="A30" s="45" t="s">
        <v>55</v>
      </c>
      <c r="B30" s="32" t="s">
        <v>155</v>
      </c>
      <c r="C30" s="50" t="s">
        <v>35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26"/>
      <c r="T30" s="179">
        <v>18</v>
      </c>
      <c r="U30" s="31"/>
      <c r="V30" s="26">
        <v>18</v>
      </c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20"/>
      <c r="AV30" s="20">
        <v>18</v>
      </c>
    </row>
    <row r="31" spans="1:48" ht="15.75" customHeight="1">
      <c r="A31" s="43" t="s">
        <v>56</v>
      </c>
      <c r="B31" s="251" t="s">
        <v>86</v>
      </c>
      <c r="C31" s="151" t="s">
        <v>115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27">
        <v>4</v>
      </c>
      <c r="Q31" s="1">
        <v>4</v>
      </c>
      <c r="R31" s="27"/>
      <c r="S31" s="1"/>
      <c r="T31" s="27"/>
      <c r="U31" s="26"/>
      <c r="V31" s="26">
        <v>56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0"/>
      <c r="AV31" s="20">
        <v>56</v>
      </c>
    </row>
    <row r="32" spans="1:48" ht="15.75" customHeight="1">
      <c r="A32" s="43"/>
      <c r="B32" s="252"/>
      <c r="C32" s="166" t="s">
        <v>193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7"/>
      <c r="Q32" s="1">
        <v>8</v>
      </c>
      <c r="R32" s="27"/>
      <c r="S32" s="1"/>
      <c r="T32" s="27"/>
      <c r="U32" s="26"/>
      <c r="V32" s="26">
        <v>8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0"/>
      <c r="AV32" s="20">
        <v>8</v>
      </c>
    </row>
    <row r="33" spans="1:48" ht="18.75">
      <c r="A33" s="45"/>
      <c r="B33" s="15" t="s">
        <v>87</v>
      </c>
      <c r="C33" s="56" t="s">
        <v>35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78">
        <v>18</v>
      </c>
      <c r="T33" s="1"/>
      <c r="U33" s="26"/>
      <c r="V33" s="26">
        <v>18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0"/>
      <c r="AV33" s="20">
        <v>18</v>
      </c>
    </row>
    <row r="34" spans="1:48" ht="18.75">
      <c r="A34" s="45" t="s">
        <v>57</v>
      </c>
      <c r="B34" s="132" t="s">
        <v>88</v>
      </c>
      <c r="C34" s="56" t="s">
        <v>104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52"/>
      <c r="O34" s="52"/>
      <c r="P34" s="52"/>
      <c r="Q34" s="52"/>
      <c r="R34" s="187">
        <v>18</v>
      </c>
      <c r="S34" s="187">
        <v>18</v>
      </c>
      <c r="T34" s="52"/>
      <c r="U34" s="26"/>
      <c r="V34" s="26">
        <v>36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0"/>
      <c r="AV34" s="20">
        <v>36</v>
      </c>
    </row>
    <row r="35" spans="1:48" ht="18.75">
      <c r="A35" s="45"/>
      <c r="B35" s="153" t="s">
        <v>227</v>
      </c>
      <c r="C35" s="56" t="s">
        <v>225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52"/>
      <c r="O35" s="52"/>
      <c r="P35" s="52"/>
      <c r="Q35" s="52"/>
      <c r="R35" s="52"/>
      <c r="S35" s="52"/>
      <c r="T35" s="174" t="s">
        <v>39</v>
      </c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0"/>
      <c r="AV35" s="20"/>
    </row>
    <row r="36" spans="1:48" ht="30">
      <c r="A36" s="45"/>
      <c r="B36" s="253" t="s">
        <v>148</v>
      </c>
      <c r="C36" s="56" t="s">
        <v>216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52"/>
      <c r="O36" s="52"/>
      <c r="P36" s="52"/>
      <c r="Q36" s="52"/>
      <c r="R36" s="52"/>
      <c r="S36" s="52"/>
      <c r="T36" s="52"/>
      <c r="U36" s="26"/>
      <c r="V36" s="26">
        <v>160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0">
        <v>186</v>
      </c>
      <c r="AV36" s="20">
        <v>346</v>
      </c>
    </row>
    <row r="37" spans="1:48" ht="18.75">
      <c r="A37" s="45"/>
      <c r="B37" s="254"/>
      <c r="C37" s="157" t="s">
        <v>193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52"/>
      <c r="O37" s="52"/>
      <c r="P37" s="52"/>
      <c r="Q37" s="52">
        <v>10</v>
      </c>
      <c r="R37" s="52"/>
      <c r="S37" s="52"/>
      <c r="T37" s="52"/>
      <c r="U37" s="26"/>
      <c r="V37" s="26">
        <v>10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>
        <v>8</v>
      </c>
      <c r="AO37" s="27"/>
      <c r="AP37" s="27"/>
      <c r="AQ37" s="27"/>
      <c r="AR37" s="27"/>
      <c r="AS37" s="27"/>
      <c r="AT37" s="27"/>
      <c r="AU37" s="20">
        <v>8</v>
      </c>
      <c r="AV37" s="20">
        <v>18</v>
      </c>
    </row>
    <row r="38" spans="1:48" ht="30">
      <c r="A38" s="43" t="s">
        <v>58</v>
      </c>
      <c r="B38" s="253" t="s">
        <v>89</v>
      </c>
      <c r="C38" s="56" t="s">
        <v>116</v>
      </c>
      <c r="D38" s="1">
        <v>12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27">
        <v>10</v>
      </c>
      <c r="L38" s="27">
        <v>10</v>
      </c>
      <c r="M38" s="27">
        <v>10</v>
      </c>
      <c r="N38" s="27">
        <v>10</v>
      </c>
      <c r="O38" s="27">
        <v>10</v>
      </c>
      <c r="P38" s="27">
        <v>10</v>
      </c>
      <c r="Q38" s="27">
        <v>10</v>
      </c>
      <c r="R38" s="27">
        <v>18</v>
      </c>
      <c r="S38" s="27"/>
      <c r="T38" s="174" t="s">
        <v>39</v>
      </c>
      <c r="U38" s="26"/>
      <c r="V38" s="26">
        <v>124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1"/>
      <c r="AS38" s="1"/>
      <c r="AT38" s="52"/>
      <c r="AU38" s="20">
        <v>0</v>
      </c>
      <c r="AV38" s="20">
        <v>124</v>
      </c>
    </row>
    <row r="39" spans="1:48" ht="18.75">
      <c r="A39" s="43"/>
      <c r="B39" s="254"/>
      <c r="C39" s="157" t="s">
        <v>193</v>
      </c>
      <c r="D39" s="1"/>
      <c r="E39" s="1"/>
      <c r="F39" s="1"/>
      <c r="G39" s="1"/>
      <c r="H39" s="1"/>
      <c r="I39" s="1"/>
      <c r="J39" s="1"/>
      <c r="K39" s="27"/>
      <c r="L39" s="27"/>
      <c r="M39" s="27"/>
      <c r="N39" s="27"/>
      <c r="O39" s="27"/>
      <c r="P39" s="27"/>
      <c r="Q39" s="27">
        <v>10</v>
      </c>
      <c r="R39" s="27"/>
      <c r="S39" s="27"/>
      <c r="T39" s="27"/>
      <c r="U39" s="26"/>
      <c r="V39" s="26">
        <v>10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1"/>
      <c r="AS39" s="1"/>
      <c r="AT39" s="52"/>
      <c r="AU39" s="20"/>
      <c r="AV39" s="20">
        <v>10</v>
      </c>
    </row>
    <row r="40" spans="1:48" ht="30">
      <c r="A40" s="43" t="s">
        <v>59</v>
      </c>
      <c r="B40" s="253" t="s">
        <v>91</v>
      </c>
      <c r="C40" s="56" t="s">
        <v>117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6"/>
      <c r="V40" s="26"/>
      <c r="W40" s="1">
        <v>4</v>
      </c>
      <c r="X40" s="1">
        <v>4</v>
      </c>
      <c r="Y40" s="1">
        <v>4</v>
      </c>
      <c r="Z40" s="1">
        <v>4</v>
      </c>
      <c r="AA40" s="1">
        <v>4</v>
      </c>
      <c r="AB40" s="1">
        <v>4</v>
      </c>
      <c r="AC40" s="1">
        <v>4</v>
      </c>
      <c r="AD40" s="1">
        <v>4</v>
      </c>
      <c r="AE40" s="1">
        <v>4</v>
      </c>
      <c r="AF40" s="1">
        <v>4</v>
      </c>
      <c r="AG40" s="52">
        <v>4</v>
      </c>
      <c r="AH40" s="52">
        <v>4</v>
      </c>
      <c r="AI40" s="52">
        <v>6</v>
      </c>
      <c r="AJ40" s="52">
        <v>6</v>
      </c>
      <c r="AK40" s="52">
        <v>6</v>
      </c>
      <c r="AL40" s="52">
        <v>6</v>
      </c>
      <c r="AM40" s="52">
        <v>6</v>
      </c>
      <c r="AN40" s="52"/>
      <c r="AO40" s="52"/>
      <c r="AP40" s="52"/>
      <c r="AQ40" s="52"/>
      <c r="AR40" s="1"/>
      <c r="AS40" s="1"/>
      <c r="AT40" s="1"/>
      <c r="AU40" s="20">
        <v>78</v>
      </c>
      <c r="AV40" s="20">
        <v>78</v>
      </c>
    </row>
    <row r="41" spans="1:48" ht="18.75">
      <c r="A41" s="43"/>
      <c r="B41" s="254"/>
      <c r="C41" s="157" t="s">
        <v>193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6"/>
      <c r="V41" s="2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52"/>
      <c r="AH41" s="52"/>
      <c r="AI41" s="52"/>
      <c r="AJ41" s="52"/>
      <c r="AK41" s="52"/>
      <c r="AL41" s="52"/>
      <c r="AM41" s="52">
        <v>8</v>
      </c>
      <c r="AN41" s="52"/>
      <c r="AO41" s="52"/>
      <c r="AP41" s="52"/>
      <c r="AQ41" s="52"/>
      <c r="AR41" s="1"/>
      <c r="AS41" s="1"/>
      <c r="AT41" s="1"/>
      <c r="AU41" s="20">
        <v>8</v>
      </c>
      <c r="AV41" s="20">
        <v>8</v>
      </c>
    </row>
    <row r="42" spans="1:48" ht="18.75">
      <c r="A42" s="43"/>
      <c r="B42" s="152" t="s">
        <v>217</v>
      </c>
      <c r="C42" s="56" t="s">
        <v>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6"/>
      <c r="V42" s="26">
        <v>36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1"/>
      <c r="AS42" s="1"/>
      <c r="AT42" s="1"/>
      <c r="AU42" s="20"/>
      <c r="AV42" s="20">
        <v>36</v>
      </c>
    </row>
    <row r="43" spans="1:48" ht="18.75">
      <c r="A43" s="43" t="s">
        <v>60</v>
      </c>
      <c r="B43" s="132" t="s">
        <v>92</v>
      </c>
      <c r="C43" s="56" t="s">
        <v>104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6"/>
      <c r="V43" s="2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87">
        <v>36</v>
      </c>
      <c r="AR43" s="187">
        <v>36</v>
      </c>
      <c r="AS43" s="187">
        <v>36</v>
      </c>
      <c r="AT43" s="1"/>
      <c r="AU43" s="20">
        <v>108</v>
      </c>
      <c r="AV43" s="20">
        <v>108</v>
      </c>
    </row>
    <row r="44" spans="1:48" ht="18.75">
      <c r="A44" s="43"/>
      <c r="B44" s="153" t="s">
        <v>228</v>
      </c>
      <c r="C44" s="56" t="s">
        <v>225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6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52"/>
      <c r="AR44" s="52"/>
      <c r="AS44" s="52"/>
      <c r="AT44" s="174" t="s">
        <v>39</v>
      </c>
      <c r="AU44" s="20"/>
      <c r="AV44" s="20"/>
    </row>
    <row r="45" spans="1:48" ht="71.25" customHeight="1">
      <c r="A45" s="43"/>
      <c r="B45" s="267" t="s">
        <v>156</v>
      </c>
      <c r="C45" s="142" t="s">
        <v>157</v>
      </c>
      <c r="D45" s="116">
        <v>6</v>
      </c>
      <c r="E45" s="116">
        <v>8</v>
      </c>
      <c r="F45" s="116">
        <v>8</v>
      </c>
      <c r="G45" s="116">
        <v>8</v>
      </c>
      <c r="H45" s="116">
        <v>8</v>
      </c>
      <c r="I45" s="116">
        <v>6</v>
      </c>
      <c r="J45" s="116">
        <v>6</v>
      </c>
      <c r="K45" s="116">
        <v>6</v>
      </c>
      <c r="L45" s="116">
        <v>6</v>
      </c>
      <c r="M45" s="116">
        <v>6</v>
      </c>
      <c r="N45" s="116">
        <v>2</v>
      </c>
      <c r="O45" s="116">
        <v>4</v>
      </c>
      <c r="P45" s="116">
        <v>2</v>
      </c>
      <c r="Q45" s="116">
        <v>4</v>
      </c>
      <c r="R45" s="116"/>
      <c r="S45" s="119"/>
      <c r="T45" s="119"/>
      <c r="U45" s="26"/>
      <c r="V45" s="26">
        <v>80</v>
      </c>
      <c r="W45" s="143">
        <v>4</v>
      </c>
      <c r="X45" s="143">
        <v>4</v>
      </c>
      <c r="Y45" s="143">
        <v>4</v>
      </c>
      <c r="Z45" s="143">
        <v>4</v>
      </c>
      <c r="AA45" s="143">
        <v>4</v>
      </c>
      <c r="AB45" s="143">
        <v>4</v>
      </c>
      <c r="AC45" s="143">
        <v>4</v>
      </c>
      <c r="AD45" s="143">
        <v>4</v>
      </c>
      <c r="AE45" s="143">
        <v>4</v>
      </c>
      <c r="AF45" s="143">
        <v>6</v>
      </c>
      <c r="AG45" s="143">
        <v>4</v>
      </c>
      <c r="AH45" s="143">
        <v>6</v>
      </c>
      <c r="AI45" s="143">
        <v>6</v>
      </c>
      <c r="AJ45" s="143">
        <v>6</v>
      </c>
      <c r="AK45" s="143">
        <v>6</v>
      </c>
      <c r="AL45" s="143">
        <v>6</v>
      </c>
      <c r="AM45" s="143">
        <v>4</v>
      </c>
      <c r="AN45" s="116"/>
      <c r="AO45" s="119"/>
      <c r="AP45" s="119"/>
      <c r="AQ45" s="119"/>
      <c r="AR45" s="119"/>
      <c r="AS45" s="119"/>
      <c r="AT45" s="119"/>
      <c r="AU45" s="20">
        <v>152</v>
      </c>
      <c r="AV45" s="20">
        <v>232</v>
      </c>
    </row>
    <row r="46" spans="1:48" ht="18.75" customHeight="1">
      <c r="A46" s="43"/>
      <c r="B46" s="268"/>
      <c r="C46" s="142" t="s">
        <v>193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>
        <v>6</v>
      </c>
      <c r="R46" s="116"/>
      <c r="S46" s="119"/>
      <c r="T46" s="119"/>
      <c r="U46" s="26"/>
      <c r="V46" s="26">
        <v>6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>
        <v>8</v>
      </c>
      <c r="AN46" s="116"/>
      <c r="AO46" s="119"/>
      <c r="AP46" s="119"/>
      <c r="AQ46" s="119"/>
      <c r="AR46" s="119"/>
      <c r="AS46" s="119"/>
      <c r="AT46" s="119"/>
      <c r="AU46" s="20">
        <v>8</v>
      </c>
      <c r="AV46" s="20">
        <v>14</v>
      </c>
    </row>
    <row r="47" spans="1:48" ht="49.5" customHeight="1">
      <c r="A47" s="43" t="s">
        <v>61</v>
      </c>
      <c r="B47" s="253" t="s">
        <v>93</v>
      </c>
      <c r="C47" s="56" t="s">
        <v>118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41"/>
      <c r="V47" s="141">
        <v>80</v>
      </c>
      <c r="W47" s="60">
        <v>4</v>
      </c>
      <c r="X47" s="60">
        <v>4</v>
      </c>
      <c r="Y47" s="60">
        <v>4</v>
      </c>
      <c r="Z47" s="60">
        <v>4</v>
      </c>
      <c r="AA47" s="60">
        <v>4</v>
      </c>
      <c r="AB47" s="60">
        <v>4</v>
      </c>
      <c r="AC47" s="60">
        <v>4</v>
      </c>
      <c r="AD47" s="60">
        <v>4</v>
      </c>
      <c r="AE47" s="60">
        <v>4</v>
      </c>
      <c r="AF47" s="60">
        <v>6</v>
      </c>
      <c r="AG47" s="60">
        <v>4</v>
      </c>
      <c r="AH47" s="60">
        <v>6</v>
      </c>
      <c r="AI47" s="60">
        <v>6</v>
      </c>
      <c r="AJ47" s="60">
        <v>6</v>
      </c>
      <c r="AK47" s="60">
        <v>6</v>
      </c>
      <c r="AL47" s="60">
        <v>6</v>
      </c>
      <c r="AM47" s="60">
        <v>4</v>
      </c>
      <c r="AN47" s="60"/>
      <c r="AO47" s="60"/>
      <c r="AP47" s="60"/>
      <c r="AQ47" s="60"/>
      <c r="AR47" s="60"/>
      <c r="AS47" s="128"/>
      <c r="AT47" s="181" t="s">
        <v>39</v>
      </c>
      <c r="AU47" s="133">
        <v>80</v>
      </c>
      <c r="AV47" s="133">
        <v>80</v>
      </c>
    </row>
    <row r="48" spans="1:48" ht="31.5" customHeight="1">
      <c r="A48" s="43"/>
      <c r="B48" s="254"/>
      <c r="C48" s="157" t="s">
        <v>193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>
        <v>6</v>
      </c>
      <c r="R48" s="60"/>
      <c r="S48" s="60"/>
      <c r="T48" s="60"/>
      <c r="U48" s="141"/>
      <c r="V48" s="141">
        <v>6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>
        <v>8</v>
      </c>
      <c r="AN48" s="60"/>
      <c r="AO48" s="60"/>
      <c r="AP48" s="60"/>
      <c r="AQ48" s="60"/>
      <c r="AR48" s="60"/>
      <c r="AS48" s="128"/>
      <c r="AT48" s="180"/>
      <c r="AU48" s="133">
        <v>8</v>
      </c>
      <c r="AV48" s="133">
        <v>14</v>
      </c>
    </row>
    <row r="49" spans="1:48" ht="21" customHeight="1">
      <c r="A49" s="43"/>
      <c r="B49" s="152" t="s">
        <v>218</v>
      </c>
      <c r="C49" s="56" t="s">
        <v>219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41"/>
      <c r="V49" s="14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>
        <v>36</v>
      </c>
      <c r="AN49" s="60"/>
      <c r="AO49" s="60"/>
      <c r="AP49" s="60"/>
      <c r="AQ49" s="60"/>
      <c r="AR49" s="60"/>
      <c r="AS49" s="128"/>
      <c r="AT49" s="180"/>
      <c r="AU49" s="133">
        <v>36</v>
      </c>
      <c r="AV49" s="133">
        <v>36</v>
      </c>
    </row>
    <row r="50" spans="1:48" ht="24" customHeight="1">
      <c r="A50" s="47"/>
      <c r="B50" s="132" t="s">
        <v>94</v>
      </c>
      <c r="C50" s="56" t="s">
        <v>104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6"/>
      <c r="V50" s="2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27"/>
      <c r="AO50" s="1"/>
      <c r="AP50" s="187">
        <v>36</v>
      </c>
      <c r="AQ50" s="1"/>
      <c r="AR50" s="1"/>
      <c r="AS50" s="52"/>
      <c r="AT50" s="52"/>
      <c r="AU50" s="20">
        <v>36</v>
      </c>
      <c r="AV50" s="20">
        <v>116</v>
      </c>
    </row>
    <row r="51" spans="1:48" ht="24" customHeight="1">
      <c r="A51" s="47"/>
      <c r="B51" s="153" t="s">
        <v>229</v>
      </c>
      <c r="C51" s="56" t="s">
        <v>225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6"/>
      <c r="V51" s="2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27"/>
      <c r="AO51" s="1"/>
      <c r="AP51" s="52"/>
      <c r="AQ51" s="1"/>
      <c r="AR51" s="1"/>
      <c r="AS51" s="52"/>
      <c r="AT51" s="174" t="s">
        <v>39</v>
      </c>
      <c r="AU51" s="20"/>
      <c r="AV51" s="20"/>
    </row>
    <row r="52" spans="1:48" ht="34.5" customHeight="1">
      <c r="A52" s="47"/>
      <c r="B52" s="267" t="s">
        <v>158</v>
      </c>
      <c r="C52" s="142" t="s">
        <v>159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26"/>
      <c r="V52" s="26"/>
      <c r="W52" s="116">
        <v>14</v>
      </c>
      <c r="X52" s="116">
        <v>14</v>
      </c>
      <c r="Y52" s="116">
        <v>14</v>
      </c>
      <c r="Z52" s="116">
        <v>14</v>
      </c>
      <c r="AA52" s="116">
        <v>14</v>
      </c>
      <c r="AB52" s="116">
        <v>14</v>
      </c>
      <c r="AC52" s="116">
        <v>14</v>
      </c>
      <c r="AD52" s="116">
        <v>14</v>
      </c>
      <c r="AE52" s="116">
        <v>12</v>
      </c>
      <c r="AF52" s="116">
        <v>12</v>
      </c>
      <c r="AG52" s="116">
        <v>12</v>
      </c>
      <c r="AH52" s="116">
        <v>12</v>
      </c>
      <c r="AI52" s="116">
        <v>12</v>
      </c>
      <c r="AJ52" s="116">
        <v>12</v>
      </c>
      <c r="AK52" s="116">
        <v>14</v>
      </c>
      <c r="AL52" s="116">
        <v>14</v>
      </c>
      <c r="AM52" s="116">
        <v>14</v>
      </c>
      <c r="AN52" s="116"/>
      <c r="AO52" s="119"/>
      <c r="AP52" s="119"/>
      <c r="AQ52" s="119"/>
      <c r="AR52" s="119"/>
      <c r="AS52" s="119"/>
      <c r="AT52" s="119"/>
      <c r="AU52" s="20">
        <v>190</v>
      </c>
      <c r="AV52" s="20">
        <v>190</v>
      </c>
    </row>
    <row r="53" spans="1:48" ht="19.5" customHeight="1">
      <c r="A53" s="47"/>
      <c r="B53" s="268"/>
      <c r="C53" s="142" t="s">
        <v>193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26"/>
      <c r="V53" s="2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>
        <v>18</v>
      </c>
      <c r="AN53" s="116"/>
      <c r="AO53" s="119"/>
      <c r="AP53" s="119"/>
      <c r="AQ53" s="119"/>
      <c r="AR53" s="119"/>
      <c r="AS53" s="119"/>
      <c r="AT53" s="119"/>
      <c r="AU53" s="20">
        <v>18</v>
      </c>
      <c r="AV53" s="20">
        <v>18</v>
      </c>
    </row>
    <row r="54" spans="1:48" ht="18.75">
      <c r="A54" s="47"/>
      <c r="B54" s="253" t="s">
        <v>95</v>
      </c>
      <c r="C54" s="56" t="s">
        <v>119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6"/>
      <c r="V54" s="26"/>
      <c r="W54" s="1">
        <v>8</v>
      </c>
      <c r="X54" s="1">
        <v>8</v>
      </c>
      <c r="Y54" s="1">
        <v>8</v>
      </c>
      <c r="Z54" s="1">
        <v>8</v>
      </c>
      <c r="AA54" s="1">
        <v>8</v>
      </c>
      <c r="AB54" s="1">
        <v>8</v>
      </c>
      <c r="AC54" s="1">
        <v>8</v>
      </c>
      <c r="AD54" s="1">
        <v>8</v>
      </c>
      <c r="AE54" s="1">
        <v>8</v>
      </c>
      <c r="AF54" s="1">
        <v>8</v>
      </c>
      <c r="AG54" s="1">
        <v>8</v>
      </c>
      <c r="AH54" s="1">
        <v>8</v>
      </c>
      <c r="AI54" s="1">
        <v>8</v>
      </c>
      <c r="AJ54" s="1">
        <v>8</v>
      </c>
      <c r="AK54" s="1">
        <v>10</v>
      </c>
      <c r="AL54" s="1">
        <v>10</v>
      </c>
      <c r="AM54" s="1">
        <v>10</v>
      </c>
      <c r="AN54" s="1"/>
      <c r="AO54" s="1"/>
      <c r="AP54" s="1"/>
      <c r="AQ54" s="1"/>
      <c r="AR54" s="1"/>
      <c r="AS54" s="52"/>
      <c r="AT54" s="52"/>
      <c r="AU54" s="20">
        <v>106</v>
      </c>
      <c r="AV54" s="20">
        <v>106</v>
      </c>
    </row>
    <row r="55" spans="1:48" ht="18.75">
      <c r="A55" s="47"/>
      <c r="B55" s="254"/>
      <c r="C55" s="167" t="s">
        <v>193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6"/>
      <c r="V55" s="2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12</v>
      </c>
      <c r="AN55" s="1"/>
      <c r="AO55" s="1"/>
      <c r="AP55" s="1"/>
      <c r="AQ55" s="1"/>
      <c r="AR55" s="1"/>
      <c r="AS55" s="52"/>
      <c r="AT55" s="52"/>
      <c r="AU55" s="20">
        <v>12</v>
      </c>
      <c r="AV55" s="20">
        <v>12</v>
      </c>
    </row>
    <row r="56" spans="1:48" ht="15.75">
      <c r="A56" s="46" t="s">
        <v>62</v>
      </c>
      <c r="B56" s="251" t="s">
        <v>96</v>
      </c>
      <c r="C56" s="151" t="s">
        <v>120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6"/>
      <c r="V56" s="26"/>
      <c r="W56" s="1">
        <v>6</v>
      </c>
      <c r="X56" s="1">
        <v>6</v>
      </c>
      <c r="Y56" s="1">
        <v>6</v>
      </c>
      <c r="Z56" s="1">
        <v>6</v>
      </c>
      <c r="AA56" s="1">
        <v>6</v>
      </c>
      <c r="AB56" s="1">
        <v>6</v>
      </c>
      <c r="AC56" s="1">
        <v>6</v>
      </c>
      <c r="AD56" s="1">
        <v>6</v>
      </c>
      <c r="AE56" s="1">
        <v>4</v>
      </c>
      <c r="AF56" s="1">
        <v>4</v>
      </c>
      <c r="AG56" s="1">
        <v>4</v>
      </c>
      <c r="AH56" s="1">
        <v>4</v>
      </c>
      <c r="AI56" s="1">
        <v>4</v>
      </c>
      <c r="AJ56" s="1">
        <v>4</v>
      </c>
      <c r="AK56" s="1">
        <v>4</v>
      </c>
      <c r="AL56" s="1">
        <v>4</v>
      </c>
      <c r="AM56" s="1">
        <v>4</v>
      </c>
      <c r="AN56" s="1"/>
      <c r="AO56" s="1"/>
      <c r="AP56" s="1"/>
      <c r="AQ56" s="1"/>
      <c r="AR56" s="1"/>
      <c r="AS56" s="52"/>
      <c r="AT56" s="52"/>
      <c r="AU56" s="20">
        <v>84</v>
      </c>
      <c r="AV56" s="20">
        <v>84</v>
      </c>
    </row>
    <row r="57" spans="1:48" ht="15.75">
      <c r="A57" s="46"/>
      <c r="B57" s="252"/>
      <c r="C57" s="166" t="s">
        <v>193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6"/>
      <c r="V57" s="2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6</v>
      </c>
      <c r="AN57" s="1"/>
      <c r="AO57" s="1"/>
      <c r="AP57" s="1"/>
      <c r="AQ57" s="1"/>
      <c r="AR57" s="1"/>
      <c r="AS57" s="52"/>
      <c r="AT57" s="52"/>
      <c r="AU57" s="20">
        <v>6</v>
      </c>
      <c r="AV57" s="20">
        <v>6</v>
      </c>
    </row>
    <row r="58" spans="1:48" ht="31.5" customHeight="1">
      <c r="A58" s="46"/>
      <c r="B58" s="261" t="s">
        <v>160</v>
      </c>
      <c r="C58" s="144" t="s">
        <v>161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26"/>
      <c r="V58" s="26"/>
      <c r="W58" s="145">
        <v>8</v>
      </c>
      <c r="X58" s="145">
        <v>8</v>
      </c>
      <c r="Y58" s="145">
        <v>8</v>
      </c>
      <c r="Z58" s="145">
        <v>8</v>
      </c>
      <c r="AA58" s="145">
        <v>8</v>
      </c>
      <c r="AB58" s="145">
        <v>8</v>
      </c>
      <c r="AC58" s="145">
        <v>8</v>
      </c>
      <c r="AD58" s="145">
        <v>8</v>
      </c>
      <c r="AE58" s="145">
        <v>10</v>
      </c>
      <c r="AF58" s="145">
        <v>8</v>
      </c>
      <c r="AG58" s="145">
        <v>8</v>
      </c>
      <c r="AH58" s="145">
        <v>6</v>
      </c>
      <c r="AI58" s="145">
        <v>6</v>
      </c>
      <c r="AJ58" s="145">
        <v>6</v>
      </c>
      <c r="AK58" s="145">
        <v>4</v>
      </c>
      <c r="AL58" s="145">
        <v>4</v>
      </c>
      <c r="AM58" s="145">
        <v>6</v>
      </c>
      <c r="AN58" s="116">
        <v>36</v>
      </c>
      <c r="AO58" s="116">
        <v>36</v>
      </c>
      <c r="AP58" s="116"/>
      <c r="AQ58" s="119"/>
      <c r="AR58" s="119"/>
      <c r="AS58" s="119"/>
      <c r="AT58" s="119"/>
      <c r="AU58" s="20">
        <v>122</v>
      </c>
      <c r="AV58" s="20">
        <v>122</v>
      </c>
    </row>
    <row r="59" spans="1:48" ht="31.5" customHeight="1">
      <c r="A59" s="46"/>
      <c r="B59" s="262"/>
      <c r="C59" s="144" t="s">
        <v>193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26"/>
      <c r="V59" s="26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>
        <v>12</v>
      </c>
      <c r="AN59" s="116"/>
      <c r="AO59" s="116"/>
      <c r="AP59" s="116"/>
      <c r="AQ59" s="119"/>
      <c r="AR59" s="119"/>
      <c r="AS59" s="119"/>
      <c r="AT59" s="119"/>
      <c r="AU59" s="20">
        <v>12</v>
      </c>
      <c r="AV59" s="20">
        <v>12</v>
      </c>
    </row>
    <row r="60" spans="1:48" ht="47.25" customHeight="1">
      <c r="A60" s="46" t="s">
        <v>63</v>
      </c>
      <c r="B60" s="251" t="s">
        <v>98</v>
      </c>
      <c r="C60" s="56" t="s">
        <v>121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38"/>
      <c r="V60" s="38"/>
      <c r="W60" s="57">
        <v>8</v>
      </c>
      <c r="X60" s="57">
        <v>8</v>
      </c>
      <c r="Y60" s="57">
        <v>8</v>
      </c>
      <c r="Z60" s="57">
        <v>8</v>
      </c>
      <c r="AA60" s="57">
        <v>8</v>
      </c>
      <c r="AB60" s="57">
        <v>8</v>
      </c>
      <c r="AC60" s="57">
        <v>8</v>
      </c>
      <c r="AD60" s="57">
        <v>8</v>
      </c>
      <c r="AE60" s="57">
        <v>10</v>
      </c>
      <c r="AF60" s="57">
        <v>8</v>
      </c>
      <c r="AG60" s="57">
        <v>8</v>
      </c>
      <c r="AH60" s="57">
        <v>6</v>
      </c>
      <c r="AI60" s="57">
        <v>6</v>
      </c>
      <c r="AJ60" s="57">
        <v>6</v>
      </c>
      <c r="AK60" s="57">
        <v>4</v>
      </c>
      <c r="AL60" s="57">
        <v>4</v>
      </c>
      <c r="AM60" s="57">
        <v>6</v>
      </c>
      <c r="AN60" s="57"/>
      <c r="AO60" s="57"/>
      <c r="AP60" s="57"/>
      <c r="AQ60" s="57"/>
      <c r="AR60" s="57"/>
      <c r="AS60" s="58"/>
      <c r="AT60" s="58"/>
      <c r="AU60" s="59">
        <v>122</v>
      </c>
      <c r="AV60" s="59">
        <v>122</v>
      </c>
    </row>
    <row r="61" spans="1:48" ht="30" customHeight="1">
      <c r="A61" s="46"/>
      <c r="B61" s="252"/>
      <c r="C61" s="157" t="s">
        <v>193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38"/>
      <c r="V61" s="38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>
        <v>12</v>
      </c>
      <c r="AM61" s="57"/>
      <c r="AN61" s="57"/>
      <c r="AO61" s="57"/>
      <c r="AP61" s="57"/>
      <c r="AQ61" s="57"/>
      <c r="AR61" s="57"/>
      <c r="AS61" s="58"/>
      <c r="AT61" s="58"/>
      <c r="AU61" s="59">
        <v>12</v>
      </c>
      <c r="AV61" s="59">
        <v>12</v>
      </c>
    </row>
    <row r="62" spans="1:48" ht="24" customHeight="1">
      <c r="A62" s="46" t="s">
        <v>64</v>
      </c>
      <c r="B62" s="253" t="s">
        <v>220</v>
      </c>
      <c r="C62" s="56" t="s">
        <v>165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6"/>
      <c r="V62" s="2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25">
        <v>36</v>
      </c>
      <c r="AO62" s="125">
        <v>36</v>
      </c>
      <c r="AP62" s="27"/>
      <c r="AQ62" s="1"/>
      <c r="AR62" s="1"/>
      <c r="AS62" s="52"/>
      <c r="AT62" s="52"/>
      <c r="AU62" s="20">
        <v>72</v>
      </c>
      <c r="AV62" s="20">
        <v>72</v>
      </c>
    </row>
    <row r="63" spans="1:48" ht="19.5" customHeight="1">
      <c r="A63" s="46"/>
      <c r="B63" s="254"/>
      <c r="C63" s="157" t="s">
        <v>193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6"/>
      <c r="V63" s="2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>
        <v>6</v>
      </c>
      <c r="AM63" s="1"/>
      <c r="AN63" s="52"/>
      <c r="AO63" s="52"/>
      <c r="AP63" s="27"/>
      <c r="AQ63" s="1"/>
      <c r="AR63" s="1"/>
      <c r="AS63" s="52"/>
      <c r="AT63" s="52"/>
      <c r="AU63" s="20">
        <v>6</v>
      </c>
      <c r="AV63" s="20">
        <v>6</v>
      </c>
    </row>
    <row r="64" spans="1:48" ht="30" customHeight="1">
      <c r="A64" s="46"/>
      <c r="B64" s="253" t="s">
        <v>221</v>
      </c>
      <c r="C64" s="56" t="s">
        <v>122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6"/>
      <c r="V64" s="2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52"/>
      <c r="AO64" s="52"/>
      <c r="AP64" s="27"/>
      <c r="AQ64" s="1"/>
      <c r="AR64" s="1"/>
      <c r="AS64" s="52"/>
      <c r="AT64" s="52"/>
      <c r="AU64" s="20">
        <v>72</v>
      </c>
      <c r="AV64" s="20">
        <v>72</v>
      </c>
    </row>
    <row r="65" spans="1:48" ht="16.5" customHeight="1">
      <c r="A65" s="46"/>
      <c r="B65" s="254"/>
      <c r="C65" s="157" t="s">
        <v>193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6"/>
      <c r="V65" s="2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>
        <v>6</v>
      </c>
      <c r="AM65" s="1"/>
      <c r="AN65" s="52"/>
      <c r="AO65" s="52"/>
      <c r="AP65" s="27"/>
      <c r="AQ65" s="1"/>
      <c r="AR65" s="1"/>
      <c r="AS65" s="52"/>
      <c r="AT65" s="52"/>
      <c r="AU65" s="20">
        <v>6</v>
      </c>
      <c r="AV65" s="20">
        <v>6</v>
      </c>
    </row>
    <row r="66" spans="1:48" ht="15.75">
      <c r="A66" s="42" t="s">
        <v>65</v>
      </c>
      <c r="B66" s="16"/>
      <c r="C66" s="130" t="s">
        <v>37</v>
      </c>
      <c r="D66" s="16">
        <v>36</v>
      </c>
      <c r="E66" s="16">
        <v>36</v>
      </c>
      <c r="F66" s="16">
        <v>36</v>
      </c>
      <c r="G66" s="16">
        <v>36</v>
      </c>
      <c r="H66" s="16">
        <v>36</v>
      </c>
      <c r="I66" s="16">
        <v>36</v>
      </c>
      <c r="J66" s="16">
        <v>36</v>
      </c>
      <c r="K66" s="16">
        <v>36</v>
      </c>
      <c r="L66" s="16">
        <v>36</v>
      </c>
      <c r="M66" s="16">
        <v>36</v>
      </c>
      <c r="N66" s="16">
        <v>36</v>
      </c>
      <c r="O66" s="16">
        <v>36</v>
      </c>
      <c r="P66" s="16">
        <v>36</v>
      </c>
      <c r="Q66" s="16">
        <v>36</v>
      </c>
      <c r="R66" s="16">
        <v>36</v>
      </c>
      <c r="S66" s="16">
        <v>36</v>
      </c>
      <c r="T66" s="16">
        <v>36</v>
      </c>
      <c r="U66" s="23"/>
      <c r="V66" s="23">
        <f>SUM(V8+V16+V20+V24+V26+V45)</f>
        <v>902</v>
      </c>
      <c r="W66" s="16">
        <v>36</v>
      </c>
      <c r="X66" s="16">
        <v>36</v>
      </c>
      <c r="Y66" s="16">
        <v>36</v>
      </c>
      <c r="Z66" s="16">
        <v>36</v>
      </c>
      <c r="AA66" s="16">
        <v>36</v>
      </c>
      <c r="AB66" s="16">
        <v>36</v>
      </c>
      <c r="AC66" s="16">
        <v>36</v>
      </c>
      <c r="AD66" s="16">
        <v>36</v>
      </c>
      <c r="AE66" s="16">
        <v>36</v>
      </c>
      <c r="AF66" s="16">
        <v>36</v>
      </c>
      <c r="AG66" s="16">
        <v>36</v>
      </c>
      <c r="AH66" s="16">
        <v>36</v>
      </c>
      <c r="AI66" s="16">
        <v>36</v>
      </c>
      <c r="AJ66" s="16">
        <v>36</v>
      </c>
      <c r="AK66" s="16">
        <v>36</v>
      </c>
      <c r="AL66" s="16">
        <v>36</v>
      </c>
      <c r="AM66" s="16">
        <v>36</v>
      </c>
      <c r="AN66" s="16">
        <v>36</v>
      </c>
      <c r="AO66" s="16">
        <v>36</v>
      </c>
      <c r="AP66" s="16">
        <v>36</v>
      </c>
      <c r="AQ66" s="16">
        <v>36</v>
      </c>
      <c r="AR66" s="16">
        <v>36</v>
      </c>
      <c r="AS66" s="16">
        <v>36</v>
      </c>
      <c r="AT66" s="16">
        <v>36</v>
      </c>
      <c r="AU66" s="16">
        <f>SUM(AU8+AU24+AU45+AU52+AU60)</f>
        <v>1292</v>
      </c>
      <c r="AV66" s="20">
        <f>SUM(AV8+AV16+AV20+AV24+AV26+AV45+AV52+AV58)</f>
        <v>2194</v>
      </c>
    </row>
    <row r="67" spans="1:48" ht="15.75">
      <c r="A67" s="42"/>
      <c r="B67" s="207" t="s">
        <v>233</v>
      </c>
      <c r="C67" s="20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3"/>
      <c r="V67" s="23">
        <f>SUM(V9+V11+V13+V17+V19+V21+V23+V25+V27+V29+V32+V37+V39+V46+V48)</f>
        <v>126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>
        <f>SUM(AU9+AU11+AU13+AU15+AU25+AU37+AU41+AU46+AU48+AU53+AU55+AU57+AU59+AU61+AU63+AU65)</f>
        <v>180</v>
      </c>
      <c r="AV67" s="20">
        <f>SUM(V67+AU67)</f>
        <v>306</v>
      </c>
    </row>
    <row r="68" spans="1:48" ht="15.75">
      <c r="A68" s="42"/>
      <c r="B68" s="209" t="s">
        <v>234</v>
      </c>
      <c r="C68" s="21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3"/>
      <c r="V68" s="23">
        <f>SUM(V66+V67)</f>
        <v>1028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>
        <f>SUM(AU66+AU67)</f>
        <v>1472</v>
      </c>
      <c r="AV68" s="20">
        <f>SUM(V68+AU68)</f>
        <v>2500</v>
      </c>
    </row>
  </sheetData>
  <mergeCells count="49">
    <mergeCell ref="AV1:AV3"/>
    <mergeCell ref="AH1:AH3"/>
    <mergeCell ref="AI1:AK1"/>
    <mergeCell ref="AL1:AL3"/>
    <mergeCell ref="AM1:AP1"/>
    <mergeCell ref="AQ1:AT1"/>
    <mergeCell ref="Y1:Y3"/>
    <mergeCell ref="Z1:AB1"/>
    <mergeCell ref="AC1:AC3"/>
    <mergeCell ref="AD1:AG1"/>
    <mergeCell ref="AU1:AU3"/>
    <mergeCell ref="B8:B9"/>
    <mergeCell ref="B10:B11"/>
    <mergeCell ref="B12:B13"/>
    <mergeCell ref="B14:B15"/>
    <mergeCell ref="D4:AU4"/>
    <mergeCell ref="D6:AU6"/>
    <mergeCell ref="B1:B7"/>
    <mergeCell ref="L1:L3"/>
    <mergeCell ref="C1:C7"/>
    <mergeCell ref="D1:G1"/>
    <mergeCell ref="H1:H3"/>
    <mergeCell ref="I1:K1"/>
    <mergeCell ref="M1:P1"/>
    <mergeCell ref="Q1:T1"/>
    <mergeCell ref="U1:U3"/>
    <mergeCell ref="V1:X1"/>
    <mergeCell ref="B16:B17"/>
    <mergeCell ref="B18:B19"/>
    <mergeCell ref="B20:B21"/>
    <mergeCell ref="B22:B23"/>
    <mergeCell ref="B24:B25"/>
    <mergeCell ref="B26:B27"/>
    <mergeCell ref="B28:B29"/>
    <mergeCell ref="B31:B32"/>
    <mergeCell ref="B38:B39"/>
    <mergeCell ref="B40:B41"/>
    <mergeCell ref="B67:C67"/>
    <mergeCell ref="B68:C68"/>
    <mergeCell ref="B58:B59"/>
    <mergeCell ref="B60:B61"/>
    <mergeCell ref="B36:B37"/>
    <mergeCell ref="B62:B63"/>
    <mergeCell ref="B64:B65"/>
    <mergeCell ref="B45:B46"/>
    <mergeCell ref="B47:B48"/>
    <mergeCell ref="B52:B53"/>
    <mergeCell ref="B54:B55"/>
    <mergeCell ref="B56:B5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5"/>
  <sheetViews>
    <sheetView topLeftCell="G1" zoomScale="60" zoomScaleNormal="60" workbookViewId="0">
      <selection activeCell="V40" sqref="V40"/>
    </sheetView>
  </sheetViews>
  <sheetFormatPr defaultRowHeight="15"/>
  <cols>
    <col min="1" max="1" width="173.42578125" customWidth="1"/>
    <col min="2" max="2" width="15" customWidth="1"/>
    <col min="3" max="3" width="35.140625" customWidth="1"/>
    <col min="4" max="4" width="4.7109375" customWidth="1"/>
    <col min="5" max="5" width="4.85546875" customWidth="1"/>
    <col min="6" max="6" width="4.5703125" customWidth="1"/>
    <col min="7" max="7" width="5.140625" customWidth="1"/>
    <col min="8" max="8" width="5.28515625" customWidth="1"/>
    <col min="9" max="9" width="5.140625" customWidth="1"/>
    <col min="10" max="10" width="4.85546875" customWidth="1"/>
    <col min="11" max="11" width="5.28515625" customWidth="1"/>
    <col min="12" max="12" width="5.140625" customWidth="1"/>
    <col min="13" max="13" width="5.5703125" customWidth="1"/>
    <col min="14" max="14" width="5.140625" customWidth="1"/>
    <col min="15" max="15" width="5.28515625" customWidth="1"/>
    <col min="16" max="17" width="5.140625" customWidth="1"/>
    <col min="18" max="18" width="5.85546875" customWidth="1"/>
    <col min="19" max="20" width="5.5703125" customWidth="1"/>
    <col min="21" max="21" width="5.85546875" customWidth="1"/>
    <col min="22" max="22" width="6.5703125" customWidth="1"/>
    <col min="23" max="23" width="5.5703125" customWidth="1"/>
    <col min="24" max="24" width="5.140625" customWidth="1"/>
    <col min="25" max="25" width="4.5703125" customWidth="1"/>
    <col min="26" max="26" width="5.5703125" customWidth="1"/>
    <col min="27" max="29" width="5.28515625" customWidth="1"/>
    <col min="30" max="30" width="5.140625" customWidth="1"/>
    <col min="31" max="31" width="5.85546875" customWidth="1"/>
    <col min="32" max="32" width="5.140625" customWidth="1"/>
    <col min="33" max="33" width="5.85546875" customWidth="1"/>
    <col min="34" max="34" width="5.140625" customWidth="1"/>
    <col min="35" max="35" width="5.5703125" customWidth="1"/>
    <col min="36" max="36" width="5.140625" customWidth="1"/>
    <col min="37" max="37" width="5.28515625" customWidth="1"/>
    <col min="38" max="39" width="5.85546875" customWidth="1"/>
    <col min="40" max="42" width="5.28515625" customWidth="1"/>
    <col min="43" max="43" width="5.5703125" customWidth="1"/>
    <col min="44" max="45" width="5.28515625" customWidth="1"/>
    <col min="46" max="46" width="5.5703125" customWidth="1"/>
  </cols>
  <sheetData>
    <row r="1" spans="1:48" ht="15" customHeight="1">
      <c r="A1" s="39" t="s">
        <v>46</v>
      </c>
      <c r="B1" s="244" t="s">
        <v>0</v>
      </c>
      <c r="C1" s="214" t="s">
        <v>1</v>
      </c>
      <c r="D1" s="217" t="s">
        <v>2</v>
      </c>
      <c r="E1" s="218"/>
      <c r="F1" s="218"/>
      <c r="G1" s="219"/>
      <c r="H1" s="235" t="s">
        <v>3</v>
      </c>
      <c r="I1" s="217" t="s">
        <v>4</v>
      </c>
      <c r="J1" s="218"/>
      <c r="K1" s="219"/>
      <c r="L1" s="235" t="s">
        <v>5</v>
      </c>
      <c r="M1" s="217" t="s">
        <v>6</v>
      </c>
      <c r="N1" s="218"/>
      <c r="O1" s="218"/>
      <c r="P1" s="219"/>
      <c r="Q1" s="217" t="s">
        <v>7</v>
      </c>
      <c r="R1" s="218"/>
      <c r="S1" s="218"/>
      <c r="T1" s="219"/>
      <c r="U1" s="235" t="s">
        <v>8</v>
      </c>
      <c r="V1" s="217" t="s">
        <v>9</v>
      </c>
      <c r="W1" s="218"/>
      <c r="X1" s="219"/>
      <c r="Y1" s="235" t="s">
        <v>11</v>
      </c>
      <c r="Z1" s="220" t="s">
        <v>12</v>
      </c>
      <c r="AA1" s="221"/>
      <c r="AB1" s="222"/>
      <c r="AC1" s="235" t="s">
        <v>13</v>
      </c>
      <c r="AD1" s="220" t="s">
        <v>14</v>
      </c>
      <c r="AE1" s="221"/>
      <c r="AF1" s="221"/>
      <c r="AG1" s="222"/>
      <c r="AH1" s="232" t="s">
        <v>19</v>
      </c>
      <c r="AI1" s="220" t="s">
        <v>15</v>
      </c>
      <c r="AJ1" s="221"/>
      <c r="AK1" s="222"/>
      <c r="AL1" s="235" t="s">
        <v>20</v>
      </c>
      <c r="AM1" s="220" t="s">
        <v>16</v>
      </c>
      <c r="AN1" s="221"/>
      <c r="AO1" s="221"/>
      <c r="AP1" s="222"/>
      <c r="AQ1" s="220" t="s">
        <v>17</v>
      </c>
      <c r="AR1" s="221"/>
      <c r="AS1" s="221"/>
      <c r="AT1" s="222"/>
      <c r="AU1" s="211" t="s">
        <v>38</v>
      </c>
      <c r="AV1" s="211" t="s">
        <v>18</v>
      </c>
    </row>
    <row r="2" spans="1:48" ht="15.75">
      <c r="A2" s="39" t="s">
        <v>47</v>
      </c>
      <c r="B2" s="245"/>
      <c r="C2" s="215"/>
      <c r="D2" s="54">
        <v>1</v>
      </c>
      <c r="E2" s="4">
        <v>8</v>
      </c>
      <c r="F2" s="4">
        <v>15</v>
      </c>
      <c r="G2" s="53">
        <v>22</v>
      </c>
      <c r="H2" s="236"/>
      <c r="I2" s="4">
        <v>6</v>
      </c>
      <c r="J2" s="4">
        <v>13</v>
      </c>
      <c r="K2" s="54">
        <v>20</v>
      </c>
      <c r="L2" s="236"/>
      <c r="M2" s="4">
        <v>3</v>
      </c>
      <c r="N2" s="4">
        <v>10</v>
      </c>
      <c r="O2" s="4">
        <v>17</v>
      </c>
      <c r="P2" s="53">
        <v>24</v>
      </c>
      <c r="Q2" s="4">
        <v>1</v>
      </c>
      <c r="R2" s="4">
        <v>8</v>
      </c>
      <c r="S2" s="4">
        <v>15</v>
      </c>
      <c r="T2" s="4">
        <v>22</v>
      </c>
      <c r="U2" s="236"/>
      <c r="V2" s="4">
        <v>5</v>
      </c>
      <c r="W2" s="4">
        <v>12</v>
      </c>
      <c r="X2" s="4">
        <v>19</v>
      </c>
      <c r="Y2" s="236"/>
      <c r="Z2" s="12">
        <v>2</v>
      </c>
      <c r="AA2" s="12">
        <v>9</v>
      </c>
      <c r="AB2" s="10">
        <v>16</v>
      </c>
      <c r="AC2" s="236"/>
      <c r="AD2" s="1">
        <v>2</v>
      </c>
      <c r="AE2" s="1">
        <v>9</v>
      </c>
      <c r="AF2" s="1">
        <v>16</v>
      </c>
      <c r="AG2" s="1">
        <v>23</v>
      </c>
      <c r="AH2" s="233"/>
      <c r="AI2" s="1">
        <v>6</v>
      </c>
      <c r="AJ2" s="1">
        <v>13</v>
      </c>
      <c r="AK2" s="1">
        <v>20</v>
      </c>
      <c r="AL2" s="236"/>
      <c r="AM2" s="1">
        <v>4</v>
      </c>
      <c r="AN2" s="1">
        <v>11</v>
      </c>
      <c r="AO2" s="1">
        <v>18</v>
      </c>
      <c r="AP2" s="1">
        <v>25</v>
      </c>
      <c r="AQ2" s="1">
        <v>1</v>
      </c>
      <c r="AR2" s="1">
        <v>8</v>
      </c>
      <c r="AS2" s="1">
        <v>15</v>
      </c>
      <c r="AT2" s="1">
        <v>22</v>
      </c>
      <c r="AU2" s="212"/>
      <c r="AV2" s="212"/>
    </row>
    <row r="3" spans="1:48" ht="15.75">
      <c r="A3" s="39" t="s">
        <v>48</v>
      </c>
      <c r="B3" s="245"/>
      <c r="C3" s="215"/>
      <c r="D3" s="5">
        <v>7</v>
      </c>
      <c r="E3" s="6">
        <v>14</v>
      </c>
      <c r="F3" s="6">
        <v>21</v>
      </c>
      <c r="G3" s="7">
        <v>28</v>
      </c>
      <c r="H3" s="237"/>
      <c r="I3" s="6">
        <v>12</v>
      </c>
      <c r="J3" s="6">
        <v>19</v>
      </c>
      <c r="K3" s="5">
        <v>26</v>
      </c>
      <c r="L3" s="237"/>
      <c r="M3" s="6">
        <v>9</v>
      </c>
      <c r="N3" s="6">
        <v>16</v>
      </c>
      <c r="O3" s="6">
        <v>23</v>
      </c>
      <c r="P3" s="7">
        <v>30</v>
      </c>
      <c r="Q3" s="6">
        <v>7</v>
      </c>
      <c r="R3" s="6">
        <v>14</v>
      </c>
      <c r="S3" s="6">
        <v>21</v>
      </c>
      <c r="T3" s="6">
        <v>28</v>
      </c>
      <c r="U3" s="237"/>
      <c r="V3" s="6">
        <v>11</v>
      </c>
      <c r="W3" s="6">
        <v>18</v>
      </c>
      <c r="X3" s="6">
        <v>25</v>
      </c>
      <c r="Y3" s="237"/>
      <c r="Z3" s="9">
        <v>8</v>
      </c>
      <c r="AA3" s="9">
        <v>15</v>
      </c>
      <c r="AB3" s="11">
        <v>22</v>
      </c>
      <c r="AC3" s="237"/>
      <c r="AD3" s="1">
        <v>8</v>
      </c>
      <c r="AE3" s="1">
        <v>15</v>
      </c>
      <c r="AF3" s="1">
        <v>22</v>
      </c>
      <c r="AG3" s="1">
        <v>29</v>
      </c>
      <c r="AH3" s="234"/>
      <c r="AI3" s="1">
        <v>12</v>
      </c>
      <c r="AJ3" s="1">
        <v>19</v>
      </c>
      <c r="AK3" s="1">
        <v>26</v>
      </c>
      <c r="AL3" s="237"/>
      <c r="AM3" s="1">
        <v>10</v>
      </c>
      <c r="AN3" s="1">
        <v>17</v>
      </c>
      <c r="AO3" s="1">
        <v>24</v>
      </c>
      <c r="AP3" s="1">
        <v>31</v>
      </c>
      <c r="AQ3" s="1">
        <v>7</v>
      </c>
      <c r="AR3" s="1">
        <v>14</v>
      </c>
      <c r="AS3" s="1">
        <v>21</v>
      </c>
      <c r="AT3" s="1">
        <v>28</v>
      </c>
      <c r="AU3" s="213"/>
      <c r="AV3" s="213"/>
    </row>
    <row r="4" spans="1:48" ht="15.75">
      <c r="A4" s="39" t="s">
        <v>49</v>
      </c>
      <c r="B4" s="245"/>
      <c r="C4" s="215"/>
      <c r="D4" s="223" t="s">
        <v>21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5"/>
      <c r="AV4" s="12"/>
    </row>
    <row r="5" spans="1:48" ht="18.75">
      <c r="A5" s="40"/>
      <c r="B5" s="245"/>
      <c r="C5" s="215"/>
      <c r="D5" s="55">
        <v>36</v>
      </c>
      <c r="E5" s="8">
        <v>37</v>
      </c>
      <c r="F5" s="8">
        <v>38</v>
      </c>
      <c r="G5" s="8">
        <v>39</v>
      </c>
      <c r="H5" s="8">
        <v>40</v>
      </c>
      <c r="I5" s="8">
        <v>41</v>
      </c>
      <c r="J5" s="8">
        <v>42</v>
      </c>
      <c r="K5" s="8">
        <v>43</v>
      </c>
      <c r="L5" s="8">
        <v>44</v>
      </c>
      <c r="M5" s="8">
        <v>45</v>
      </c>
      <c r="N5" s="8">
        <v>46</v>
      </c>
      <c r="O5" s="8">
        <v>47</v>
      </c>
      <c r="P5" s="8">
        <v>48</v>
      </c>
      <c r="Q5" s="8">
        <v>49</v>
      </c>
      <c r="R5" s="8">
        <v>50</v>
      </c>
      <c r="S5" s="8">
        <v>51</v>
      </c>
      <c r="T5" s="8">
        <v>52</v>
      </c>
      <c r="U5" s="8">
        <v>1</v>
      </c>
      <c r="V5" s="8">
        <v>2</v>
      </c>
      <c r="W5" s="8">
        <v>3</v>
      </c>
      <c r="X5" s="8">
        <v>4</v>
      </c>
      <c r="Y5" s="1">
        <v>5</v>
      </c>
      <c r="Z5" s="1">
        <v>6</v>
      </c>
      <c r="AA5" s="1">
        <v>7</v>
      </c>
      <c r="AB5" s="1">
        <v>8</v>
      </c>
      <c r="AC5" s="1">
        <v>9</v>
      </c>
      <c r="AD5" s="1">
        <v>10</v>
      </c>
      <c r="AE5" s="1">
        <v>11</v>
      </c>
      <c r="AF5" s="1">
        <v>12</v>
      </c>
      <c r="AG5" s="1">
        <v>13</v>
      </c>
      <c r="AH5" s="1">
        <v>14</v>
      </c>
      <c r="AI5" s="1">
        <v>15</v>
      </c>
      <c r="AJ5" s="1">
        <v>16</v>
      </c>
      <c r="AK5" s="1">
        <v>17</v>
      </c>
      <c r="AL5" s="1">
        <v>18</v>
      </c>
      <c r="AM5" s="1">
        <v>19</v>
      </c>
      <c r="AN5" s="1">
        <v>20</v>
      </c>
      <c r="AO5" s="1">
        <v>21</v>
      </c>
      <c r="AP5" s="1">
        <v>22</v>
      </c>
      <c r="AQ5" s="1">
        <v>23</v>
      </c>
      <c r="AR5" s="1">
        <v>24</v>
      </c>
      <c r="AS5" s="1">
        <v>25</v>
      </c>
      <c r="AT5" s="1">
        <v>26</v>
      </c>
      <c r="AU5" s="1"/>
      <c r="AV5" s="1"/>
    </row>
    <row r="6" spans="1:48" ht="18.75">
      <c r="A6" s="40"/>
      <c r="B6" s="245"/>
      <c r="C6" s="215"/>
      <c r="D6" s="223" t="s">
        <v>133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5"/>
      <c r="AV6" s="9"/>
    </row>
    <row r="7" spans="1:48" ht="18.75">
      <c r="A7" s="40"/>
      <c r="B7" s="246"/>
      <c r="C7" s="216"/>
      <c r="D7" s="55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29">
        <v>18</v>
      </c>
      <c r="V7" s="29">
        <v>19</v>
      </c>
      <c r="W7" s="8">
        <v>20</v>
      </c>
      <c r="X7" s="8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/>
      <c r="AV7" s="1"/>
    </row>
    <row r="8" spans="1:48" ht="20.25">
      <c r="A8" s="41" t="s">
        <v>50</v>
      </c>
      <c r="B8" s="247" t="s">
        <v>146</v>
      </c>
      <c r="C8" s="19" t="s">
        <v>10</v>
      </c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8</v>
      </c>
      <c r="K8" s="16">
        <v>8</v>
      </c>
      <c r="L8" s="16">
        <v>8</v>
      </c>
      <c r="M8" s="16"/>
      <c r="N8" s="16"/>
      <c r="O8" s="16"/>
      <c r="P8" s="16"/>
      <c r="Q8" s="16"/>
      <c r="R8" s="16"/>
      <c r="S8" s="16"/>
      <c r="T8" s="16"/>
      <c r="U8" s="23"/>
      <c r="V8" s="23">
        <f>SUM(D8:L8)</f>
        <v>48</v>
      </c>
      <c r="W8" s="16">
        <v>6</v>
      </c>
      <c r="X8" s="16">
        <v>6</v>
      </c>
      <c r="Y8" s="20">
        <v>6</v>
      </c>
      <c r="Z8" s="20">
        <v>6</v>
      </c>
      <c r="AA8" s="20">
        <v>6</v>
      </c>
      <c r="AB8" s="20">
        <v>6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>
        <v>48</v>
      </c>
      <c r="AV8" s="20"/>
    </row>
    <row r="9" spans="1:48" ht="20.25">
      <c r="A9" s="41"/>
      <c r="B9" s="263"/>
      <c r="C9" s="19" t="s">
        <v>193</v>
      </c>
      <c r="D9" s="16"/>
      <c r="E9" s="16"/>
      <c r="F9" s="16"/>
      <c r="G9" s="16"/>
      <c r="H9" s="16"/>
      <c r="I9" s="16"/>
      <c r="J9" s="16"/>
      <c r="K9" s="16"/>
      <c r="L9" s="16">
        <v>6</v>
      </c>
      <c r="M9" s="16"/>
      <c r="N9" s="16"/>
      <c r="O9" s="16"/>
      <c r="P9" s="168"/>
      <c r="Q9" s="16"/>
      <c r="R9" s="16"/>
      <c r="S9" s="16"/>
      <c r="T9" s="16"/>
      <c r="U9" s="23"/>
      <c r="V9" s="23">
        <v>6</v>
      </c>
      <c r="W9" s="16"/>
      <c r="X9" s="16"/>
      <c r="Y9" s="20"/>
      <c r="Z9" s="20"/>
      <c r="AA9" s="20"/>
      <c r="AB9" s="20">
        <v>6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>
        <v>6</v>
      </c>
      <c r="AV9" s="20"/>
    </row>
    <row r="10" spans="1:48" ht="18.75">
      <c r="A10" s="43" t="s">
        <v>51</v>
      </c>
      <c r="B10" s="240" t="s">
        <v>69</v>
      </c>
      <c r="C10" s="13" t="s">
        <v>126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4</v>
      </c>
      <c r="K10" s="1">
        <v>4</v>
      </c>
      <c r="L10" s="1">
        <v>4</v>
      </c>
      <c r="M10" s="1"/>
      <c r="N10" s="1"/>
      <c r="O10" s="1"/>
      <c r="P10" s="2"/>
      <c r="Q10" s="1"/>
      <c r="R10" s="1"/>
      <c r="S10" s="1"/>
      <c r="T10" s="1"/>
      <c r="U10" s="26"/>
      <c r="V10" s="26">
        <f>SUM(D10:L10)</f>
        <v>24</v>
      </c>
      <c r="W10" s="1">
        <v>4</v>
      </c>
      <c r="X10" s="1">
        <v>4</v>
      </c>
      <c r="Y10" s="1">
        <v>4</v>
      </c>
      <c r="Z10" s="1">
        <v>4</v>
      </c>
      <c r="AA10" s="1">
        <v>4</v>
      </c>
      <c r="AB10" s="1">
        <v>2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0">
        <v>26</v>
      </c>
      <c r="AV10" s="20">
        <v>50</v>
      </c>
    </row>
    <row r="11" spans="1:48" ht="18.75">
      <c r="A11" s="43"/>
      <c r="B11" s="241"/>
      <c r="C11" s="155" t="s">
        <v>193</v>
      </c>
      <c r="D11" s="2"/>
      <c r="E11" s="1"/>
      <c r="F11" s="1"/>
      <c r="G11" s="1"/>
      <c r="H11" s="1"/>
      <c r="I11" s="1"/>
      <c r="J11" s="1"/>
      <c r="K11" s="1"/>
      <c r="L11" s="1">
        <v>4</v>
      </c>
      <c r="M11" s="1"/>
      <c r="N11" s="1"/>
      <c r="O11" s="1"/>
      <c r="P11" s="2"/>
      <c r="Q11" s="1"/>
      <c r="R11" s="1"/>
      <c r="S11" s="1"/>
      <c r="T11" s="1"/>
      <c r="U11" s="26"/>
      <c r="V11" s="26">
        <v>4</v>
      </c>
      <c r="W11" s="1"/>
      <c r="X11" s="1"/>
      <c r="Y11" s="1"/>
      <c r="Z11" s="1"/>
      <c r="AA11" s="1"/>
      <c r="AB11" s="1">
        <v>2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20">
        <v>2</v>
      </c>
      <c r="AV11" s="20"/>
    </row>
    <row r="12" spans="1:48" ht="19.5">
      <c r="A12" s="44" t="s">
        <v>52</v>
      </c>
      <c r="B12" s="240" t="s">
        <v>70</v>
      </c>
      <c r="C12" s="50" t="s">
        <v>32</v>
      </c>
      <c r="D12" s="2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4</v>
      </c>
      <c r="K12" s="1">
        <v>4</v>
      </c>
      <c r="L12" s="1">
        <v>4</v>
      </c>
      <c r="M12" s="1"/>
      <c r="N12" s="1"/>
      <c r="O12" s="1"/>
      <c r="P12" s="2"/>
      <c r="Q12" s="1"/>
      <c r="R12" s="1"/>
      <c r="S12" s="1"/>
      <c r="T12" s="1"/>
      <c r="U12" s="26"/>
      <c r="V12" s="26">
        <v>24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4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20">
        <v>22</v>
      </c>
      <c r="AV12" s="20">
        <v>46</v>
      </c>
    </row>
    <row r="13" spans="1:48" ht="19.5">
      <c r="A13" s="44"/>
      <c r="B13" s="241"/>
      <c r="C13" s="164" t="s">
        <v>193</v>
      </c>
      <c r="D13" s="2"/>
      <c r="E13" s="2"/>
      <c r="F13" s="2"/>
      <c r="G13" s="2"/>
      <c r="H13" s="2"/>
      <c r="I13" s="2"/>
      <c r="J13" s="2"/>
      <c r="K13" s="2"/>
      <c r="L13" s="2">
        <v>4</v>
      </c>
      <c r="M13" s="2"/>
      <c r="N13" s="2"/>
      <c r="O13" s="2"/>
      <c r="P13" s="2"/>
      <c r="Q13" s="2"/>
      <c r="R13" s="2"/>
      <c r="S13" s="2"/>
      <c r="T13" s="2"/>
      <c r="U13" s="26"/>
      <c r="V13" s="26">
        <v>4</v>
      </c>
      <c r="W13" s="1"/>
      <c r="X13" s="1"/>
      <c r="Y13" s="1"/>
      <c r="Z13" s="1"/>
      <c r="AA13" s="1"/>
      <c r="AB13" s="1">
        <v>4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0">
        <v>4</v>
      </c>
      <c r="AV13" s="20"/>
    </row>
    <row r="14" spans="1:48" ht="19.5">
      <c r="A14" s="44"/>
      <c r="B14" s="247" t="s">
        <v>140</v>
      </c>
      <c r="C14" s="114" t="s">
        <v>141</v>
      </c>
      <c r="D14" s="21">
        <v>12</v>
      </c>
      <c r="E14" s="21">
        <v>12</v>
      </c>
      <c r="F14" s="21">
        <v>10</v>
      </c>
      <c r="G14" s="21">
        <v>10</v>
      </c>
      <c r="H14" s="21">
        <v>10</v>
      </c>
      <c r="I14" s="21">
        <v>10</v>
      </c>
      <c r="J14" s="21">
        <v>10</v>
      </c>
      <c r="K14" s="21">
        <v>8</v>
      </c>
      <c r="L14" s="21">
        <v>8</v>
      </c>
      <c r="M14" s="112"/>
      <c r="N14" s="112"/>
      <c r="O14" s="112"/>
      <c r="P14" s="112"/>
      <c r="Q14" s="112"/>
      <c r="R14" s="112"/>
      <c r="S14" s="112"/>
      <c r="T14" s="112"/>
      <c r="U14" s="26"/>
      <c r="V14" s="26">
        <f>SUM(D14:L14)</f>
        <v>90</v>
      </c>
      <c r="W14" s="20">
        <v>6</v>
      </c>
      <c r="X14" s="20">
        <v>6</v>
      </c>
      <c r="Y14" s="20">
        <v>6</v>
      </c>
      <c r="Z14" s="20">
        <v>6</v>
      </c>
      <c r="AA14" s="20">
        <v>4</v>
      </c>
      <c r="AB14" s="20">
        <v>4</v>
      </c>
      <c r="AC14" s="20"/>
      <c r="AD14" s="20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0">
        <v>40</v>
      </c>
      <c r="AV14" s="20"/>
    </row>
    <row r="15" spans="1:48" ht="19.5">
      <c r="A15" s="44"/>
      <c r="B15" s="263"/>
      <c r="C15" s="19" t="s">
        <v>193</v>
      </c>
      <c r="D15" s="21"/>
      <c r="E15" s="21"/>
      <c r="F15" s="21"/>
      <c r="G15" s="21"/>
      <c r="H15" s="21"/>
      <c r="I15" s="21"/>
      <c r="J15" s="21"/>
      <c r="K15" s="21"/>
      <c r="L15" s="21">
        <v>10</v>
      </c>
      <c r="M15" s="112"/>
      <c r="N15" s="112"/>
      <c r="O15" s="112"/>
      <c r="P15" s="112"/>
      <c r="Q15" s="112"/>
      <c r="R15" s="112"/>
      <c r="S15" s="112"/>
      <c r="T15" s="112"/>
      <c r="U15" s="26"/>
      <c r="V15" s="26">
        <v>10</v>
      </c>
      <c r="W15" s="20"/>
      <c r="X15" s="20"/>
      <c r="Y15" s="20"/>
      <c r="Z15" s="20"/>
      <c r="AA15" s="20"/>
      <c r="AB15" s="20">
        <v>4</v>
      </c>
      <c r="AC15" s="20"/>
      <c r="AD15" s="20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0">
        <v>4</v>
      </c>
      <c r="AV15" s="20"/>
    </row>
    <row r="16" spans="1:48" ht="18.75">
      <c r="A16" s="45"/>
      <c r="B16" s="251" t="s">
        <v>81</v>
      </c>
      <c r="C16" s="14" t="s">
        <v>110</v>
      </c>
      <c r="D16" s="2">
        <v>8</v>
      </c>
      <c r="E16" s="2">
        <v>8</v>
      </c>
      <c r="F16" s="2">
        <v>6</v>
      </c>
      <c r="G16" s="2">
        <v>6</v>
      </c>
      <c r="H16" s="2">
        <v>6</v>
      </c>
      <c r="I16" s="2">
        <v>6</v>
      </c>
      <c r="J16" s="2">
        <v>6</v>
      </c>
      <c r="K16" s="2">
        <v>6</v>
      </c>
      <c r="L16" s="2">
        <v>6</v>
      </c>
      <c r="M16" s="2"/>
      <c r="N16" s="2"/>
      <c r="O16" s="2"/>
      <c r="P16" s="2"/>
      <c r="Q16" s="2"/>
      <c r="R16" s="2"/>
      <c r="S16" s="2"/>
      <c r="T16" s="2"/>
      <c r="U16" s="26"/>
      <c r="V16" s="26">
        <f>SUM(D16:L16)</f>
        <v>58</v>
      </c>
      <c r="W16" s="1">
        <v>6</v>
      </c>
      <c r="X16" s="1">
        <v>6</v>
      </c>
      <c r="Y16" s="1">
        <v>6</v>
      </c>
      <c r="Z16" s="1">
        <v>6</v>
      </c>
      <c r="AA16" s="1">
        <v>4</v>
      </c>
      <c r="AB16" s="1">
        <v>4</v>
      </c>
      <c r="AC16" s="1"/>
      <c r="AD16" s="1"/>
      <c r="AE16" s="1"/>
      <c r="AF16" s="1"/>
      <c r="AG16" s="1"/>
      <c r="AH16" s="1"/>
      <c r="AI16" s="1"/>
      <c r="AJ16" s="175" t="s">
        <v>39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0">
        <v>40</v>
      </c>
      <c r="AV16" s="20">
        <v>98</v>
      </c>
    </row>
    <row r="17" spans="1:48" ht="18.75">
      <c r="A17" s="45"/>
      <c r="B17" s="252"/>
      <c r="C17" s="159" t="s">
        <v>193</v>
      </c>
      <c r="D17" s="2"/>
      <c r="E17" s="2"/>
      <c r="F17" s="2"/>
      <c r="G17" s="2"/>
      <c r="H17" s="2"/>
      <c r="I17" s="2"/>
      <c r="J17" s="2"/>
      <c r="K17" s="2"/>
      <c r="L17" s="2">
        <v>6</v>
      </c>
      <c r="M17" s="2"/>
      <c r="N17" s="2"/>
      <c r="O17" s="2"/>
      <c r="P17" s="2"/>
      <c r="Q17" s="2"/>
      <c r="R17" s="2"/>
      <c r="S17" s="2"/>
      <c r="T17" s="2"/>
      <c r="U17" s="26"/>
      <c r="V17" s="26">
        <v>6</v>
      </c>
      <c r="W17" s="1"/>
      <c r="X17" s="1"/>
      <c r="Y17" s="1"/>
      <c r="Z17" s="1"/>
      <c r="AA17" s="1"/>
      <c r="AB17" s="1">
        <v>4</v>
      </c>
      <c r="AC17" s="1"/>
      <c r="AD17" s="1"/>
      <c r="AE17" s="1"/>
      <c r="AF17" s="1"/>
      <c r="AG17" s="1"/>
      <c r="AH17" s="1"/>
      <c r="AI17" s="1"/>
      <c r="AJ17" s="5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0">
        <v>4</v>
      </c>
      <c r="AV17" s="20"/>
    </row>
    <row r="18" spans="1:48" ht="30">
      <c r="A18" s="45" t="s">
        <v>53</v>
      </c>
      <c r="B18" s="251" t="s">
        <v>34</v>
      </c>
      <c r="C18" s="14" t="s">
        <v>111</v>
      </c>
      <c r="D18" s="2">
        <v>4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2">
        <v>2</v>
      </c>
      <c r="L18" s="2">
        <v>2</v>
      </c>
      <c r="M18" s="2"/>
      <c r="N18" s="2"/>
      <c r="O18" s="2"/>
      <c r="P18" s="2"/>
      <c r="Q18" s="2"/>
      <c r="R18" s="2"/>
      <c r="S18" s="2"/>
      <c r="T18" s="2"/>
      <c r="U18" s="26"/>
      <c r="V18" s="26">
        <f>SUM(D18:L18)</f>
        <v>32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20"/>
      <c r="AV18" s="20">
        <v>32</v>
      </c>
    </row>
    <row r="19" spans="1:48" ht="18.75">
      <c r="A19" s="45"/>
      <c r="B19" s="252"/>
      <c r="C19" s="159" t="s">
        <v>193</v>
      </c>
      <c r="D19" s="2"/>
      <c r="E19" s="2"/>
      <c r="F19" s="2"/>
      <c r="G19" s="2"/>
      <c r="H19" s="2"/>
      <c r="I19" s="2"/>
      <c r="J19" s="2"/>
      <c r="K19" s="2"/>
      <c r="L19" s="2">
        <v>4</v>
      </c>
      <c r="M19" s="2"/>
      <c r="N19" s="2"/>
      <c r="O19" s="2"/>
      <c r="P19" s="2"/>
      <c r="Q19" s="2"/>
      <c r="R19" s="2"/>
      <c r="S19" s="2"/>
      <c r="T19" s="2"/>
      <c r="U19" s="26"/>
      <c r="V19" s="26">
        <v>4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20"/>
      <c r="AV19" s="20"/>
    </row>
    <row r="20" spans="1:48" ht="42.75">
      <c r="A20" s="45"/>
      <c r="B20" s="273" t="s">
        <v>158</v>
      </c>
      <c r="C20" s="135" t="s">
        <v>162</v>
      </c>
      <c r="D20" s="20">
        <v>14</v>
      </c>
      <c r="E20" s="20">
        <v>14</v>
      </c>
      <c r="F20" s="20">
        <v>14</v>
      </c>
      <c r="G20" s="20">
        <v>12</v>
      </c>
      <c r="H20" s="20">
        <v>14</v>
      </c>
      <c r="I20" s="20">
        <v>12</v>
      </c>
      <c r="J20" s="20">
        <v>14</v>
      </c>
      <c r="K20" s="20">
        <v>14</v>
      </c>
      <c r="L20" s="20">
        <v>14</v>
      </c>
      <c r="M20" s="20"/>
      <c r="N20" s="28"/>
      <c r="O20" s="28"/>
      <c r="P20" s="28"/>
      <c r="Q20" s="28"/>
      <c r="R20" s="28"/>
      <c r="S20" s="28"/>
      <c r="T20" s="28"/>
      <c r="U20" s="26"/>
      <c r="V20" s="26">
        <f>SUM(D20:L20)</f>
        <v>122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0"/>
      <c r="AV20" s="20"/>
    </row>
    <row r="21" spans="1:48" ht="18.75">
      <c r="A21" s="45"/>
      <c r="B21" s="274"/>
      <c r="C21" s="135" t="s">
        <v>193</v>
      </c>
      <c r="D21" s="20"/>
      <c r="E21" s="20"/>
      <c r="F21" s="20"/>
      <c r="G21" s="20"/>
      <c r="H21" s="20"/>
      <c r="I21" s="20"/>
      <c r="J21" s="20"/>
      <c r="K21" s="20"/>
      <c r="L21" s="20">
        <v>4</v>
      </c>
      <c r="M21" s="20"/>
      <c r="N21" s="28"/>
      <c r="O21" s="28"/>
      <c r="P21" s="28"/>
      <c r="Q21" s="28"/>
      <c r="R21" s="28"/>
      <c r="S21" s="28"/>
      <c r="T21" s="28"/>
      <c r="U21" s="26"/>
      <c r="V21" s="26">
        <v>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0"/>
      <c r="AV21" s="20"/>
    </row>
    <row r="22" spans="1:48" ht="18.75">
      <c r="A22" s="45"/>
      <c r="B22" s="253" t="s">
        <v>95</v>
      </c>
      <c r="C22" s="56" t="s">
        <v>119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2</v>
      </c>
      <c r="M22" s="1"/>
      <c r="N22" s="1"/>
      <c r="O22" s="1"/>
      <c r="P22" s="1"/>
      <c r="Q22" s="1"/>
      <c r="R22" s="1"/>
      <c r="S22" s="1"/>
      <c r="T22" s="52"/>
      <c r="U22" s="26"/>
      <c r="V22" s="26">
        <f>SUM(D22:L22)</f>
        <v>34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52"/>
      <c r="AT22" s="52"/>
      <c r="AU22" s="20"/>
      <c r="AV22" s="20">
        <v>34</v>
      </c>
    </row>
    <row r="23" spans="1:48" ht="18.75">
      <c r="A23" s="45"/>
      <c r="B23" s="254"/>
      <c r="C23" s="167" t="s">
        <v>193</v>
      </c>
      <c r="D23" s="1"/>
      <c r="E23" s="1"/>
      <c r="F23" s="1"/>
      <c r="G23" s="1"/>
      <c r="H23" s="1"/>
      <c r="I23" s="1"/>
      <c r="J23" s="1"/>
      <c r="K23" s="1"/>
      <c r="L23" s="1">
        <v>2</v>
      </c>
      <c r="M23" s="1"/>
      <c r="N23" s="1"/>
      <c r="O23" s="1"/>
      <c r="P23" s="1"/>
      <c r="Q23" s="1"/>
      <c r="R23" s="1"/>
      <c r="S23" s="1"/>
      <c r="T23" s="52"/>
      <c r="U23" s="26"/>
      <c r="V23" s="26">
        <v>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52"/>
      <c r="AT23" s="52"/>
      <c r="AU23" s="20"/>
      <c r="AV23" s="20"/>
    </row>
    <row r="24" spans="1:48" ht="18.75">
      <c r="A24" s="45"/>
      <c r="B24" s="251" t="s">
        <v>96</v>
      </c>
      <c r="C24" s="48" t="s">
        <v>120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0</v>
      </c>
      <c r="L24" s="1">
        <v>2</v>
      </c>
      <c r="M24" s="1"/>
      <c r="N24" s="1"/>
      <c r="O24" s="1"/>
      <c r="P24" s="1"/>
      <c r="Q24" s="1"/>
      <c r="R24" s="1"/>
      <c r="S24" s="1"/>
      <c r="T24" s="1"/>
      <c r="U24" s="26"/>
      <c r="V24" s="26">
        <f>SUM(D24:L24)</f>
        <v>16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52"/>
      <c r="AT24" s="52"/>
      <c r="AU24" s="20"/>
      <c r="AV24" s="20">
        <v>52</v>
      </c>
    </row>
    <row r="25" spans="1:48" ht="18.75">
      <c r="A25" s="45"/>
      <c r="B25" s="252"/>
      <c r="C25" s="166" t="s">
        <v>193</v>
      </c>
      <c r="D25" s="1"/>
      <c r="E25" s="1"/>
      <c r="F25" s="1"/>
      <c r="G25" s="1"/>
      <c r="H25" s="1"/>
      <c r="I25" s="1"/>
      <c r="J25" s="1"/>
      <c r="K25" s="1"/>
      <c r="L25" s="1">
        <v>2</v>
      </c>
      <c r="M25" s="1"/>
      <c r="N25" s="1"/>
      <c r="O25" s="1"/>
      <c r="P25" s="1"/>
      <c r="Q25" s="1"/>
      <c r="R25" s="1"/>
      <c r="S25" s="1"/>
      <c r="T25" s="1"/>
      <c r="U25" s="26"/>
      <c r="V25" s="26">
        <v>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52"/>
      <c r="AT25" s="52"/>
      <c r="AU25" s="20"/>
      <c r="AV25" s="20"/>
    </row>
    <row r="26" spans="1:48" ht="18.75">
      <c r="A26" s="45"/>
      <c r="B26" s="15" t="s">
        <v>222</v>
      </c>
      <c r="C26" s="140" t="s">
        <v>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6"/>
      <c r="V26" s="2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52"/>
      <c r="AT26" s="52"/>
      <c r="AU26" s="20"/>
      <c r="AV26" s="20"/>
    </row>
    <row r="27" spans="1:48" ht="18.75">
      <c r="A27" s="43" t="s">
        <v>54</v>
      </c>
      <c r="B27" s="15" t="s">
        <v>97</v>
      </c>
      <c r="C27" s="56" t="s">
        <v>104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88">
        <v>36</v>
      </c>
      <c r="T27" s="1"/>
      <c r="U27" s="26"/>
      <c r="V27" s="26">
        <v>36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52"/>
      <c r="AT27" s="52"/>
      <c r="AU27" s="20"/>
      <c r="AV27" s="20">
        <v>36</v>
      </c>
    </row>
    <row r="28" spans="1:48" ht="18.75">
      <c r="A28" s="43"/>
      <c r="B28" s="15" t="s">
        <v>230</v>
      </c>
      <c r="C28" s="56" t="s">
        <v>225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82"/>
      <c r="T28" s="174" t="s">
        <v>39</v>
      </c>
      <c r="U28" s="26"/>
      <c r="V28" s="2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52"/>
      <c r="AT28" s="52"/>
      <c r="AU28" s="20"/>
      <c r="AV28" s="20"/>
    </row>
    <row r="29" spans="1:48" ht="41.25" customHeight="1">
      <c r="A29" s="43"/>
      <c r="B29" s="22" t="s">
        <v>160</v>
      </c>
      <c r="C29" s="131" t="s">
        <v>163</v>
      </c>
      <c r="D29" s="20">
        <v>28</v>
      </c>
      <c r="E29" s="20">
        <v>28</v>
      </c>
      <c r="F29" s="20">
        <v>30</v>
      </c>
      <c r="G29" s="20">
        <v>30</v>
      </c>
      <c r="H29" s="20">
        <v>28</v>
      </c>
      <c r="I29" s="20">
        <v>30</v>
      </c>
      <c r="J29" s="20">
        <v>30</v>
      </c>
      <c r="K29" s="20">
        <v>28</v>
      </c>
      <c r="L29" s="20">
        <v>28</v>
      </c>
      <c r="M29" s="20"/>
      <c r="N29" s="28"/>
      <c r="O29" s="28"/>
      <c r="P29" s="28"/>
      <c r="Q29" s="28"/>
      <c r="R29" s="28"/>
      <c r="S29" s="28"/>
      <c r="T29" s="28"/>
      <c r="U29" s="26"/>
      <c r="V29" s="26">
        <f>SUM(D29:L29)</f>
        <v>260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0"/>
      <c r="AV29" s="20"/>
    </row>
    <row r="30" spans="1:48" ht="24.75" customHeight="1">
      <c r="A30" s="43"/>
      <c r="B30" s="22"/>
      <c r="C30" s="131" t="s">
        <v>193</v>
      </c>
      <c r="D30" s="20"/>
      <c r="E30" s="20"/>
      <c r="F30" s="20"/>
      <c r="G30" s="20"/>
      <c r="H30" s="20"/>
      <c r="I30" s="20"/>
      <c r="J30" s="20"/>
      <c r="K30" s="20"/>
      <c r="L30" s="20">
        <v>4</v>
      </c>
      <c r="M30" s="20"/>
      <c r="N30" s="28"/>
      <c r="O30" s="28"/>
      <c r="P30" s="28"/>
      <c r="Q30" s="28"/>
      <c r="R30" s="28"/>
      <c r="S30" s="28"/>
      <c r="T30" s="28"/>
      <c r="U30" s="26"/>
      <c r="V30" s="26">
        <v>4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0"/>
      <c r="AV30" s="20"/>
    </row>
    <row r="31" spans="1:48" ht="33" customHeight="1">
      <c r="A31" s="43"/>
      <c r="B31" s="251" t="s">
        <v>98</v>
      </c>
      <c r="C31" s="56" t="s">
        <v>121</v>
      </c>
      <c r="D31" s="1">
        <v>6</v>
      </c>
      <c r="E31" s="1">
        <v>6</v>
      </c>
      <c r="F31" s="1">
        <v>6</v>
      </c>
      <c r="G31" s="1">
        <v>6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/>
      <c r="N31" s="1"/>
      <c r="O31" s="1"/>
      <c r="P31" s="1"/>
      <c r="Q31" s="1"/>
      <c r="R31" s="1"/>
      <c r="S31" s="1"/>
      <c r="T31" s="52"/>
      <c r="U31" s="26"/>
      <c r="V31" s="26">
        <f>SUM(D31:L31)</f>
        <v>44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52"/>
      <c r="AT31" s="52"/>
      <c r="AU31" s="20"/>
      <c r="AV31" s="20">
        <v>44</v>
      </c>
    </row>
    <row r="32" spans="1:48" ht="33" customHeight="1">
      <c r="A32" s="43"/>
      <c r="B32" s="252"/>
      <c r="C32" s="157" t="s">
        <v>193</v>
      </c>
      <c r="D32" s="1"/>
      <c r="E32" s="1"/>
      <c r="F32" s="1"/>
      <c r="G32" s="1"/>
      <c r="H32" s="1"/>
      <c r="I32" s="1"/>
      <c r="J32" s="1"/>
      <c r="K32" s="1"/>
      <c r="L32" s="1">
        <v>4</v>
      </c>
      <c r="M32" s="1"/>
      <c r="N32" s="1"/>
      <c r="O32" s="1"/>
      <c r="P32" s="1"/>
      <c r="Q32" s="1"/>
      <c r="R32" s="1"/>
      <c r="S32" s="1"/>
      <c r="T32" s="52"/>
      <c r="U32" s="26"/>
      <c r="V32" s="26">
        <v>4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52"/>
      <c r="AT32" s="52"/>
      <c r="AU32" s="20"/>
      <c r="AV32" s="20"/>
    </row>
    <row r="33" spans="1:48" ht="21" customHeight="1">
      <c r="A33" s="43"/>
      <c r="B33" s="15" t="s">
        <v>223</v>
      </c>
      <c r="C33" s="56" t="s">
        <v>35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2"/>
      <c r="U33" s="26"/>
      <c r="V33" s="26">
        <v>72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52"/>
      <c r="AT33" s="52"/>
      <c r="AU33" s="20"/>
      <c r="AV33" s="20"/>
    </row>
    <row r="34" spans="1:48" ht="15.75">
      <c r="A34" s="46"/>
      <c r="B34" s="132" t="s">
        <v>99</v>
      </c>
      <c r="C34" s="56" t="s">
        <v>104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87">
        <v>36</v>
      </c>
      <c r="P34" s="187">
        <v>36</v>
      </c>
      <c r="Q34" s="187">
        <v>36</v>
      </c>
      <c r="R34" s="187">
        <v>36</v>
      </c>
      <c r="S34" s="1"/>
      <c r="T34" s="1"/>
      <c r="U34" s="26"/>
      <c r="V34" s="26">
        <f>SUM(O34:R34)</f>
        <v>144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52"/>
      <c r="AT34" s="52"/>
      <c r="AU34" s="20"/>
      <c r="AV34" s="20">
        <v>144</v>
      </c>
    </row>
    <row r="35" spans="1:48" ht="15.75">
      <c r="A35" s="46"/>
      <c r="B35" s="153" t="s">
        <v>231</v>
      </c>
      <c r="C35" s="56" t="s">
        <v>225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2"/>
      <c r="P35" s="52"/>
      <c r="Q35" s="52"/>
      <c r="R35" s="52"/>
      <c r="S35" s="1"/>
      <c r="T35" s="174" t="s">
        <v>39</v>
      </c>
      <c r="U35" s="26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52"/>
      <c r="AT35" s="52"/>
      <c r="AU35" s="20"/>
      <c r="AV35" s="20"/>
    </row>
    <row r="36" spans="1:48" ht="28.5">
      <c r="A36" s="46"/>
      <c r="B36" s="273" t="s">
        <v>164</v>
      </c>
      <c r="C36" s="131" t="s">
        <v>165</v>
      </c>
      <c r="D36" s="20">
        <v>6</v>
      </c>
      <c r="E36" s="20">
        <v>4</v>
      </c>
      <c r="F36" s="20">
        <v>6</v>
      </c>
      <c r="G36" s="20">
        <v>6</v>
      </c>
      <c r="H36" s="20">
        <v>8</v>
      </c>
      <c r="I36" s="20">
        <v>8</v>
      </c>
      <c r="J36" s="20">
        <v>4</v>
      </c>
      <c r="K36" s="20">
        <v>6</v>
      </c>
      <c r="L36" s="20">
        <v>8</v>
      </c>
      <c r="M36" s="20"/>
      <c r="N36" s="28"/>
      <c r="O36" s="28"/>
      <c r="P36" s="28"/>
      <c r="Q36" s="28"/>
      <c r="R36" s="28"/>
      <c r="S36" s="28"/>
      <c r="T36" s="28"/>
      <c r="U36" s="26"/>
      <c r="V36" s="26">
        <f>SUM(D36:L36)</f>
        <v>56</v>
      </c>
      <c r="W36" s="28"/>
      <c r="X36" s="28"/>
      <c r="Y36" s="28"/>
      <c r="Z36" s="28"/>
      <c r="AA36" s="28"/>
      <c r="AB36" s="28">
        <v>12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0">
        <v>380</v>
      </c>
      <c r="AV36" s="20"/>
    </row>
    <row r="37" spans="1:48" ht="15.75">
      <c r="A37" s="46"/>
      <c r="B37" s="274"/>
      <c r="C37" s="131" t="s">
        <v>193</v>
      </c>
      <c r="D37" s="20"/>
      <c r="E37" s="20"/>
      <c r="F37" s="20"/>
      <c r="G37" s="20"/>
      <c r="H37" s="20"/>
      <c r="I37" s="20"/>
      <c r="J37" s="20"/>
      <c r="K37" s="20"/>
      <c r="L37" s="20">
        <v>4</v>
      </c>
      <c r="M37" s="20"/>
      <c r="N37" s="28"/>
      <c r="O37" s="28"/>
      <c r="P37" s="28"/>
      <c r="Q37" s="28"/>
      <c r="R37" s="28"/>
      <c r="S37" s="28"/>
      <c r="T37" s="28"/>
      <c r="U37" s="26"/>
      <c r="V37" s="26">
        <v>4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0">
        <v>12</v>
      </c>
      <c r="AV37" s="20"/>
    </row>
    <row r="38" spans="1:48" ht="32.25" customHeight="1">
      <c r="A38" s="45" t="s">
        <v>55</v>
      </c>
      <c r="B38" s="253" t="s">
        <v>100</v>
      </c>
      <c r="C38" s="56" t="s">
        <v>122</v>
      </c>
      <c r="D38" s="1">
        <v>6</v>
      </c>
      <c r="E38" s="1">
        <v>4</v>
      </c>
      <c r="F38" s="1">
        <v>6</v>
      </c>
      <c r="G38" s="1">
        <v>6</v>
      </c>
      <c r="H38" s="1">
        <v>8</v>
      </c>
      <c r="I38" s="1">
        <v>8</v>
      </c>
      <c r="J38" s="1">
        <v>4</v>
      </c>
      <c r="K38" s="1">
        <v>6</v>
      </c>
      <c r="L38" s="1">
        <v>8</v>
      </c>
      <c r="M38" s="1"/>
      <c r="N38" s="1"/>
      <c r="O38" s="1"/>
      <c r="P38" s="1"/>
      <c r="Q38" s="1"/>
      <c r="R38" s="1"/>
      <c r="S38" s="1"/>
      <c r="T38" s="1"/>
      <c r="U38" s="26"/>
      <c r="V38" s="26">
        <f>SUM(D38:L38)</f>
        <v>56</v>
      </c>
      <c r="W38" s="1">
        <v>24</v>
      </c>
      <c r="X38" s="1">
        <v>24</v>
      </c>
      <c r="Y38" s="1">
        <v>24</v>
      </c>
      <c r="Z38" s="1">
        <v>24</v>
      </c>
      <c r="AA38" s="1">
        <v>26</v>
      </c>
      <c r="AB38" s="1">
        <v>26</v>
      </c>
      <c r="AC38" s="1"/>
      <c r="AD38" s="1"/>
      <c r="AE38" s="1"/>
      <c r="AF38" s="1"/>
      <c r="AG38" s="1"/>
      <c r="AH38" s="1"/>
      <c r="AI38" s="1"/>
      <c r="AJ38" s="52"/>
      <c r="AK38" s="1"/>
      <c r="AL38" s="1"/>
      <c r="AM38" s="1"/>
      <c r="AN38" s="1"/>
      <c r="AO38" s="1"/>
      <c r="AP38" s="1"/>
      <c r="AQ38" s="1"/>
      <c r="AR38" s="1"/>
      <c r="AS38" s="52"/>
      <c r="AT38" s="52"/>
      <c r="AU38" s="20">
        <v>128</v>
      </c>
      <c r="AV38" s="20">
        <v>200</v>
      </c>
    </row>
    <row r="39" spans="1:48" ht="18.75">
      <c r="A39" s="45"/>
      <c r="B39" s="254"/>
      <c r="C39" s="157" t="s">
        <v>193</v>
      </c>
      <c r="D39" s="1"/>
      <c r="E39" s="1"/>
      <c r="F39" s="1"/>
      <c r="G39" s="1"/>
      <c r="H39" s="1"/>
      <c r="I39" s="1"/>
      <c r="J39" s="1"/>
      <c r="K39" s="1"/>
      <c r="L39" s="1">
        <v>4</v>
      </c>
      <c r="M39" s="1"/>
      <c r="N39" s="1"/>
      <c r="O39" s="1"/>
      <c r="P39" s="1"/>
      <c r="Q39" s="1"/>
      <c r="R39" s="1"/>
      <c r="S39" s="1"/>
      <c r="T39" s="1"/>
      <c r="U39" s="26"/>
      <c r="V39" s="26">
        <v>4</v>
      </c>
      <c r="W39" s="1"/>
      <c r="X39" s="1"/>
      <c r="Y39" s="1"/>
      <c r="Z39" s="1"/>
      <c r="AA39" s="1"/>
      <c r="AB39" s="1">
        <v>12</v>
      </c>
      <c r="AC39" s="1"/>
      <c r="AD39" s="1"/>
      <c r="AE39" s="1"/>
      <c r="AF39" s="1"/>
      <c r="AG39" s="1"/>
      <c r="AH39" s="1"/>
      <c r="AI39" s="1"/>
      <c r="AJ39" s="52"/>
      <c r="AK39" s="1"/>
      <c r="AL39" s="1"/>
      <c r="AM39" s="1"/>
      <c r="AN39" s="1"/>
      <c r="AO39" s="1"/>
      <c r="AP39" s="1"/>
      <c r="AQ39" s="1"/>
      <c r="AR39" s="1"/>
      <c r="AS39" s="52"/>
      <c r="AT39" s="52"/>
      <c r="AU39" s="20">
        <v>12</v>
      </c>
      <c r="AV39" s="20"/>
    </row>
    <row r="40" spans="1:48" ht="28.5" customHeight="1">
      <c r="A40" s="43" t="s">
        <v>56</v>
      </c>
      <c r="B40" s="132" t="s">
        <v>101</v>
      </c>
      <c r="C40" s="56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25">
        <v>36</v>
      </c>
      <c r="N40" s="125">
        <v>36</v>
      </c>
      <c r="O40" s="27"/>
      <c r="P40" s="27"/>
      <c r="Q40" s="1"/>
      <c r="R40" s="1"/>
      <c r="S40" s="1"/>
      <c r="T40" s="1"/>
      <c r="U40" s="26"/>
      <c r="V40" s="26">
        <v>72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52"/>
      <c r="AT40" s="52"/>
      <c r="AU40" s="20">
        <v>72</v>
      </c>
      <c r="AV40" s="20">
        <v>72</v>
      </c>
    </row>
    <row r="41" spans="1:48" ht="25.5" customHeight="1">
      <c r="A41" s="45"/>
      <c r="B41" s="132" t="s">
        <v>102</v>
      </c>
      <c r="C41" s="56" t="s">
        <v>104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6"/>
      <c r="V41" s="26"/>
      <c r="W41" s="1"/>
      <c r="X41" s="1"/>
      <c r="Y41" s="1"/>
      <c r="Z41" s="1"/>
      <c r="AA41" s="1"/>
      <c r="AB41" s="1"/>
      <c r="AC41" s="1"/>
      <c r="AD41" s="1"/>
      <c r="AE41" s="187">
        <v>36</v>
      </c>
      <c r="AF41" s="187">
        <v>36</v>
      </c>
      <c r="AG41" s="187">
        <v>36</v>
      </c>
      <c r="AH41" s="187">
        <v>36</v>
      </c>
      <c r="AI41" s="187">
        <v>36</v>
      </c>
      <c r="AJ41" s="1"/>
      <c r="AK41" s="1"/>
      <c r="AL41" s="1"/>
      <c r="AM41" s="1"/>
      <c r="AN41" s="1"/>
      <c r="AO41" s="1"/>
      <c r="AP41" s="1"/>
      <c r="AQ41" s="1"/>
      <c r="AR41" s="1"/>
      <c r="AS41" s="52"/>
      <c r="AT41" s="52"/>
      <c r="AU41" s="20">
        <v>180</v>
      </c>
      <c r="AV41" s="20">
        <v>180</v>
      </c>
    </row>
    <row r="42" spans="1:48" ht="25.5" customHeight="1">
      <c r="A42" s="45"/>
      <c r="B42" s="132" t="s">
        <v>232</v>
      </c>
      <c r="C42" s="56" t="s">
        <v>225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6"/>
      <c r="V42" s="26"/>
      <c r="W42" s="1"/>
      <c r="X42" s="1"/>
      <c r="Y42" s="1"/>
      <c r="Z42" s="1"/>
      <c r="AA42" s="1"/>
      <c r="AB42" s="1"/>
      <c r="AC42" s="1"/>
      <c r="AD42" s="1"/>
      <c r="AE42" s="52"/>
      <c r="AF42" s="52"/>
      <c r="AG42" s="52"/>
      <c r="AH42" s="52"/>
      <c r="AI42" s="52"/>
      <c r="AJ42" s="174" t="s">
        <v>39</v>
      </c>
      <c r="AK42" s="1"/>
      <c r="AL42" s="1"/>
      <c r="AM42" s="1"/>
      <c r="AN42" s="1"/>
      <c r="AO42" s="1"/>
      <c r="AP42" s="1"/>
      <c r="AQ42" s="1"/>
      <c r="AR42" s="1"/>
      <c r="AS42" s="52"/>
      <c r="AT42" s="52"/>
      <c r="AU42" s="20"/>
      <c r="AV42" s="20"/>
    </row>
    <row r="43" spans="1:48" ht="18.75">
      <c r="A43" s="45" t="s">
        <v>57</v>
      </c>
      <c r="B43" s="132" t="s">
        <v>123</v>
      </c>
      <c r="C43" s="56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6"/>
      <c r="V43" s="2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37">
        <v>36</v>
      </c>
      <c r="AL43" s="137">
        <v>36</v>
      </c>
      <c r="AM43" s="137">
        <v>36</v>
      </c>
      <c r="AN43" s="137">
        <v>36</v>
      </c>
      <c r="AO43" s="1"/>
      <c r="AP43" s="1"/>
      <c r="AQ43" s="1"/>
      <c r="AR43" s="1"/>
      <c r="AS43" s="52"/>
      <c r="AT43" s="52"/>
      <c r="AU43" s="20">
        <v>144</v>
      </c>
      <c r="AV43" s="20">
        <v>144</v>
      </c>
    </row>
    <row r="44" spans="1:48" ht="33.75" customHeight="1">
      <c r="A44" s="43" t="s">
        <v>58</v>
      </c>
      <c r="B44" s="132" t="s">
        <v>36</v>
      </c>
      <c r="C44" s="56" t="s">
        <v>124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6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36">
        <v>36</v>
      </c>
      <c r="AP44" s="136">
        <v>36</v>
      </c>
      <c r="AQ44" s="136">
        <v>36</v>
      </c>
      <c r="AR44" s="136">
        <v>36</v>
      </c>
      <c r="AS44" s="136">
        <v>36</v>
      </c>
      <c r="AT44" s="136">
        <v>36</v>
      </c>
      <c r="AU44" s="20">
        <v>216</v>
      </c>
      <c r="AV44" s="20">
        <v>216</v>
      </c>
    </row>
    <row r="45" spans="1:48" ht="18.75">
      <c r="A45" s="43" t="s">
        <v>59</v>
      </c>
      <c r="B45" s="249" t="s">
        <v>37</v>
      </c>
      <c r="C45" s="250"/>
      <c r="D45" s="16">
        <v>36</v>
      </c>
      <c r="E45" s="16">
        <v>36</v>
      </c>
      <c r="F45" s="16">
        <v>36</v>
      </c>
      <c r="G45" s="16">
        <v>36</v>
      </c>
      <c r="H45" s="16">
        <v>36</v>
      </c>
      <c r="I45" s="16">
        <v>36</v>
      </c>
      <c r="J45" s="16">
        <v>36</v>
      </c>
      <c r="K45" s="16">
        <v>36</v>
      </c>
      <c r="L45" s="16">
        <v>36</v>
      </c>
      <c r="M45" s="16">
        <v>36</v>
      </c>
      <c r="N45" s="16">
        <v>36</v>
      </c>
      <c r="O45" s="16">
        <v>36</v>
      </c>
      <c r="P45" s="16">
        <v>36</v>
      </c>
      <c r="Q45" s="16">
        <v>36</v>
      </c>
      <c r="R45" s="16">
        <v>36</v>
      </c>
      <c r="S45" s="16">
        <v>36</v>
      </c>
      <c r="T45" s="16">
        <v>36</v>
      </c>
      <c r="U45" s="23"/>
      <c r="V45" s="23">
        <f>V8+V12+V14+V16+V18+V20+V22+V24+V26+V27+V28+V31+V33+V34+V35+V36+V38+V40+V41+V42+V43+V44</f>
        <v>904</v>
      </c>
      <c r="W45" s="16">
        <v>36</v>
      </c>
      <c r="X45" s="16">
        <v>36</v>
      </c>
      <c r="Y45" s="16">
        <v>36</v>
      </c>
      <c r="Z45" s="16">
        <v>36</v>
      </c>
      <c r="AA45" s="16">
        <v>36</v>
      </c>
      <c r="AB45" s="16">
        <v>36</v>
      </c>
      <c r="AC45" s="16">
        <v>36</v>
      </c>
      <c r="AD45" s="16">
        <v>36</v>
      </c>
      <c r="AE45" s="16">
        <v>36</v>
      </c>
      <c r="AF45" s="16">
        <v>36</v>
      </c>
      <c r="AG45" s="16">
        <v>36</v>
      </c>
      <c r="AH45" s="16">
        <v>36</v>
      </c>
      <c r="AI45" s="16">
        <v>36</v>
      </c>
      <c r="AJ45" s="16">
        <v>36</v>
      </c>
      <c r="AK45" s="16">
        <v>36</v>
      </c>
      <c r="AL45" s="16">
        <v>36</v>
      </c>
      <c r="AM45" s="16">
        <v>36</v>
      </c>
      <c r="AN45" s="16">
        <v>36</v>
      </c>
      <c r="AO45" s="16">
        <v>36</v>
      </c>
      <c r="AP45" s="16">
        <v>36</v>
      </c>
      <c r="AQ45" s="16">
        <v>36</v>
      </c>
      <c r="AR45" s="16">
        <v>36</v>
      </c>
      <c r="AS45" s="16">
        <v>36</v>
      </c>
      <c r="AT45" s="16">
        <v>36</v>
      </c>
      <c r="AU45" s="16">
        <f>SUM(AU8+AU10+AU12+AU14+AU16+AU36+AU38+AU40+AU41+AU43+AU44)</f>
        <v>1296</v>
      </c>
      <c r="AV45" s="20">
        <f>SUM(V45+AU45)</f>
        <v>2200</v>
      </c>
    </row>
    <row r="46" spans="1:48" ht="37.5" customHeight="1">
      <c r="A46" s="43"/>
      <c r="B46" s="207" t="s">
        <v>233</v>
      </c>
      <c r="C46" s="271"/>
      <c r="D46" s="183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>
        <f>SUM(V9+V11+V13+V15+V17+V19+V21+V23+V25+V30+V32+V37+V39)</f>
        <v>58</v>
      </c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>
        <f>SUM(AU9+AU11+AU13+AU15+AU17+AU37+AU39)</f>
        <v>44</v>
      </c>
      <c r="AV46" s="130">
        <f>V46+AU46</f>
        <v>102</v>
      </c>
    </row>
    <row r="47" spans="1:48" ht="26.25" customHeight="1">
      <c r="A47" s="43"/>
      <c r="B47" s="209" t="s">
        <v>234</v>
      </c>
      <c r="C47" s="272"/>
      <c r="D47" s="184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>
        <f>V45+V46</f>
        <v>962</v>
      </c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>
        <f>AU45+AU46</f>
        <v>1340</v>
      </c>
      <c r="AV47" s="130">
        <f>V47+AU47</f>
        <v>2302</v>
      </c>
    </row>
    <row r="48" spans="1:48" ht="18.75">
      <c r="A48" s="43" t="s">
        <v>60</v>
      </c>
    </row>
    <row r="49" spans="1:1" ht="18.75">
      <c r="A49" s="43" t="s">
        <v>61</v>
      </c>
    </row>
    <row r="50" spans="1:1" ht="18.75">
      <c r="A50" s="47"/>
    </row>
    <row r="51" spans="1:1" ht="18.75">
      <c r="A51" s="47"/>
    </row>
    <row r="52" spans="1:1" ht="15.75">
      <c r="A52" s="46" t="s">
        <v>62</v>
      </c>
    </row>
    <row r="53" spans="1:1" ht="15.75">
      <c r="A53" s="46" t="s">
        <v>63</v>
      </c>
    </row>
    <row r="54" spans="1:1" ht="15.75">
      <c r="A54" s="46" t="s">
        <v>64</v>
      </c>
    </row>
    <row r="55" spans="1:1" ht="15.75">
      <c r="A55" s="42" t="s">
        <v>65</v>
      </c>
    </row>
  </sheetData>
  <mergeCells count="38">
    <mergeCell ref="Z1:AB1"/>
    <mergeCell ref="AC1:AC3"/>
    <mergeCell ref="AD1:AG1"/>
    <mergeCell ref="M1:P1"/>
    <mergeCell ref="Q1:T1"/>
    <mergeCell ref="U1:U3"/>
    <mergeCell ref="V1:X1"/>
    <mergeCell ref="Y1:Y3"/>
    <mergeCell ref="AU1:AU3"/>
    <mergeCell ref="AV1:AV3"/>
    <mergeCell ref="B45:C45"/>
    <mergeCell ref="AH1:AH3"/>
    <mergeCell ref="AI1:AK1"/>
    <mergeCell ref="AL1:AL3"/>
    <mergeCell ref="AM1:AP1"/>
    <mergeCell ref="AQ1:AT1"/>
    <mergeCell ref="B1:B7"/>
    <mergeCell ref="D4:AU4"/>
    <mergeCell ref="D6:AU6"/>
    <mergeCell ref="C1:C7"/>
    <mergeCell ref="D1:G1"/>
    <mergeCell ref="H1:H3"/>
    <mergeCell ref="I1:K1"/>
    <mergeCell ref="L1:L3"/>
    <mergeCell ref="B8:B9"/>
    <mergeCell ref="B10:B11"/>
    <mergeCell ref="B12:B13"/>
    <mergeCell ref="B14:B15"/>
    <mergeCell ref="B16:B17"/>
    <mergeCell ref="B46:C46"/>
    <mergeCell ref="B47:C47"/>
    <mergeCell ref="B36:B37"/>
    <mergeCell ref="B38:B39"/>
    <mergeCell ref="B18:B19"/>
    <mergeCell ref="B20:B21"/>
    <mergeCell ref="B22:B23"/>
    <mergeCell ref="B24:B25"/>
    <mergeCell ref="B31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курс 169с</vt:lpstr>
      <vt:lpstr>2 курс 269с</vt:lpstr>
      <vt:lpstr>3 курс 369с</vt:lpstr>
      <vt:lpstr>4 курс 469с</vt:lpstr>
      <vt:lpstr>5 курс 569с</vt:lpstr>
      <vt:lpstr>'2 курс 269с'!Область_печати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метод</cp:lastModifiedBy>
  <cp:lastPrinted>2020-09-10T09:31:07Z</cp:lastPrinted>
  <dcterms:created xsi:type="dcterms:W3CDTF">2017-05-30T08:43:21Z</dcterms:created>
  <dcterms:modified xsi:type="dcterms:W3CDTF">2020-09-10T11:23:48Z</dcterms:modified>
</cp:coreProperties>
</file>